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1"/>
  </bookViews>
  <sheets>
    <sheet name="спорт" sheetId="1" r:id="rId1"/>
    <sheet name="культура" sheetId="2" r:id="rId2"/>
    <sheet name="молодежь" sheetId="3" r:id="rId3"/>
    <sheet name="график к соглаш" sheetId="4" r:id="rId4"/>
  </sheets>
  <definedNames>
    <definedName name="_xlnm.Print_Titles" localSheetId="1">'культура'!$15:$15</definedName>
    <definedName name="_xlnm.Print_Titles" localSheetId="2">'молодежь'!$11:$11</definedName>
    <definedName name="_xlnm.Print_Titles" localSheetId="0">'спорт'!$11:$11</definedName>
  </definedNames>
  <calcPr fullCalcOnLoad="1"/>
</workbook>
</file>

<file path=xl/sharedStrings.xml><?xml version="1.0" encoding="utf-8"?>
<sst xmlns="http://schemas.openxmlformats.org/spreadsheetml/2006/main" count="351" uniqueCount="253">
  <si>
    <t>1кв</t>
  </si>
  <si>
    <t>2кв</t>
  </si>
  <si>
    <t>3кв</t>
  </si>
  <si>
    <t>4кв</t>
  </si>
  <si>
    <t>в том числе по кварталам</t>
  </si>
  <si>
    <t>Всего</t>
  </si>
  <si>
    <t>1.</t>
  </si>
  <si>
    <t>ИТОГО ПО РАЗДЕЛУ: 3</t>
  </si>
  <si>
    <t>ИТОГО ПО РАЗДЕЛУ: 5</t>
  </si>
  <si>
    <t>5.</t>
  </si>
  <si>
    <t>4.</t>
  </si>
  <si>
    <t>ИТОГО ПО РАЗДЕЛУ: 1</t>
  </si>
  <si>
    <t>ИТОГО ПО РАЗДЕЛУ: 4</t>
  </si>
  <si>
    <t>6.</t>
  </si>
  <si>
    <t>ИТОГО ПО РАЗДЕЛУ: 6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</si>
  <si>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</si>
  <si>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</si>
  <si>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</si>
  <si>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</si>
  <si>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</si>
  <si>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</si>
  <si>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</si>
  <si>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</si>
  <si>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</si>
  <si>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</si>
  <si>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</si>
  <si>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</si>
  <si>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</si>
  <si>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4.1</t>
  </si>
  <si>
    <t>5.1</t>
  </si>
  <si>
    <t>5.2</t>
  </si>
  <si>
    <t>6.1</t>
  </si>
  <si>
    <t>1</t>
  </si>
  <si>
    <t>2</t>
  </si>
  <si>
    <t>3</t>
  </si>
  <si>
    <t>7</t>
  </si>
  <si>
    <t>8</t>
  </si>
  <si>
    <t>9</t>
  </si>
  <si>
    <t>10</t>
  </si>
  <si>
    <t>11</t>
  </si>
  <si>
    <t>Соревнования по спортивному ориентированию</t>
  </si>
  <si>
    <t>3.3</t>
  </si>
  <si>
    <t>3.4</t>
  </si>
  <si>
    <t>12</t>
  </si>
  <si>
    <t xml:space="preserve"> Турнир по боксу памяти героя России Д.Кожемякина</t>
  </si>
  <si>
    <t>Турнир по волейболу на Кубок Главы МО Сертолово</t>
  </si>
  <si>
    <t>2.11</t>
  </si>
  <si>
    <t>2.12</t>
  </si>
  <si>
    <t>2.13</t>
  </si>
  <si>
    <t>Открытое Первенство Сертолово по боксу</t>
  </si>
  <si>
    <t>2.15</t>
  </si>
  <si>
    <t>3.5</t>
  </si>
  <si>
    <t>3.6</t>
  </si>
  <si>
    <t>3.7</t>
  </si>
  <si>
    <t>3.8</t>
  </si>
  <si>
    <t>ВСЕГО ПО ПРОГРАММЕ</t>
  </si>
  <si>
    <t>ИТОГО ПО РАЗДЕЛУ: 2</t>
  </si>
  <si>
    <t>6.2</t>
  </si>
  <si>
    <t>Содержание спортивных объектов</t>
  </si>
  <si>
    <t>Турнир по футболу на Кубок Главы МО Сертолово</t>
  </si>
  <si>
    <t xml:space="preserve">Организация   работы по развитию футбола </t>
  </si>
  <si>
    <t>Организация работы по  развитию настольного тенниса</t>
  </si>
  <si>
    <t>Открытое Первенство МО Сертолово по баскетболу</t>
  </si>
  <si>
    <t>2.16</t>
  </si>
  <si>
    <t>Организация   работы  по  развитию лыжных гонок</t>
  </si>
  <si>
    <t>3.9</t>
  </si>
  <si>
    <t>3.10</t>
  </si>
  <si>
    <t>4.2</t>
  </si>
  <si>
    <t xml:space="preserve">Поддержка любительского спорта в МО Сертолово </t>
  </si>
  <si>
    <t>6.3</t>
  </si>
  <si>
    <t>Создание условий для развития физической культуры и массового спорта для населения МО Сертолово</t>
  </si>
  <si>
    <t>Создание условий для развития отдельных видов спорта в МО Сертолово</t>
  </si>
  <si>
    <t>Открытое Первенство МО Сертолово по мини-футболу среди разных возрастных групп</t>
  </si>
  <si>
    <t>Организация и проведение соревнования по лыжным гонкам "Сертоловская лыжня"</t>
  </si>
  <si>
    <t>Организация и проведение Эстафеты, посвященной Дню Победы</t>
  </si>
  <si>
    <t>Организация и проведение Легкоатлетического осеннего кросса, посвящённого  Дню бегуна</t>
  </si>
  <si>
    <t>Турнир по пляжному волейболу, посвященного Дню города</t>
  </si>
  <si>
    <t>Турниров по настольному теннису среди разных возрастных групп</t>
  </si>
  <si>
    <t>Поддержка  детско-юношеского и взрослого спорта, в том числе по месту жительства</t>
  </si>
  <si>
    <t>Организация  работы по развитию спортивного ориентированию</t>
  </si>
  <si>
    <t>Организация   работы по  развитию баскетбола среди взрослого населения</t>
  </si>
  <si>
    <t>Организация работы по развитию каратэ "Свободный стиль"</t>
  </si>
  <si>
    <t>Организация   работы  по  развитию спортивного танца для населения</t>
  </si>
  <si>
    <t>Организация спортивного досуга с населением по  месту жительства</t>
  </si>
  <si>
    <t>Поддержка спортсменов и команд МО Сертолово, достигших высоких спортивных результатов</t>
  </si>
  <si>
    <t xml:space="preserve"> Организация участия  спортсменов и сборных  команд МО Сертолово  в  соревнованиях, турнирах различного уровня</t>
  </si>
  <si>
    <t>Организация и проведение фестиваля "Лучший спортсмен, тренер, команда"</t>
  </si>
  <si>
    <t>Организация участия любительских команд МО Сертолово в соревнованиях различного уровня</t>
  </si>
  <si>
    <t>Организация и проведение летних спортивных сборов</t>
  </si>
  <si>
    <t xml:space="preserve">Приобретение спортивного инвентаря для проведения спортивных мероприятий </t>
  </si>
  <si>
    <t>№ п/п</t>
  </si>
  <si>
    <t>Наименование мероприятия</t>
  </si>
  <si>
    <t>2.</t>
  </si>
  <si>
    <t xml:space="preserve">ИТОГО ПО РАЗДЕЛУ: 2 </t>
  </si>
  <si>
    <t>1.4</t>
  </si>
  <si>
    <t>1.5</t>
  </si>
  <si>
    <t>1.6</t>
  </si>
  <si>
    <t>5.3</t>
  </si>
  <si>
    <t>5.4</t>
  </si>
  <si>
    <t>4.3</t>
  </si>
  <si>
    <t xml:space="preserve">ИТОГО ПО РАЗДЕЛУ: 3 </t>
  </si>
  <si>
    <t xml:space="preserve">                              Перечень мероприятий в рамках реализации  </t>
  </si>
  <si>
    <t>4.4</t>
  </si>
  <si>
    <t>1.1.1</t>
  </si>
  <si>
    <t>1.1.2</t>
  </si>
  <si>
    <t>Новогодние детские елки</t>
  </si>
  <si>
    <t>1.1.3</t>
  </si>
  <si>
    <t>1.7</t>
  </si>
  <si>
    <t>Перечень мероприятий в рамках реализации</t>
  </si>
  <si>
    <t>Организация и проведение военно-патриотических игр</t>
  </si>
  <si>
    <t>Организация экскурсий для детей и молодёжи</t>
  </si>
  <si>
    <t>1.8</t>
  </si>
  <si>
    <t>ИТОГО ПО РАЗДЕЛУ 1:</t>
  </si>
  <si>
    <t xml:space="preserve">ИТОГО ПО РАЗДЕЛУ 2: </t>
  </si>
  <si>
    <t>3.</t>
  </si>
  <si>
    <t>ИТОГО ПО РАЗДЕЛУ 3:</t>
  </si>
  <si>
    <t>ИТОГО ПО РАЗДЕЛУ 4:</t>
  </si>
  <si>
    <t>ИТОГО ПО РАЗДЕЛУ 5:</t>
  </si>
  <si>
    <t>ИТОГО ПО РАЗДЕЛУ 6:</t>
  </si>
  <si>
    <t>7.1</t>
  </si>
  <si>
    <t>7.3</t>
  </si>
  <si>
    <t>Содержание недвижимого и особо ценного движимого имущества</t>
  </si>
  <si>
    <t xml:space="preserve"> </t>
  </si>
  <si>
    <t>Развитие и укрепление материально-технической базы отрасли "Физическая культура и спорт"</t>
  </si>
  <si>
    <r>
      <t>Создание условий для организации</t>
    </r>
    <r>
      <rPr>
        <b/>
        <i/>
        <sz val="11"/>
        <color indexed="8"/>
        <rFont val="Times New Roman"/>
        <family val="1"/>
      </rPr>
      <t xml:space="preserve"> досуга</t>
    </r>
    <r>
      <rPr>
        <b/>
        <i/>
        <sz val="11"/>
        <rFont val="Times New Roman"/>
        <family val="1"/>
      </rPr>
      <t xml:space="preserve"> отдыха жителей МО Сертолово,и вовлечение населения в культурно-досуговую деятельность, организация  Новогодних и Рождественских мероприятий, в том числе:</t>
    </r>
  </si>
  <si>
    <t>Праздничная программа "Рождество Христово "</t>
  </si>
  <si>
    <t>Организация и проведение мероприятия «Гуляй масленица!»</t>
  </si>
  <si>
    <t>Организация и проведение праздничных мероприятий, посвященных дню Победы</t>
  </si>
  <si>
    <t>Организация и проведение мероприятий, посвященных Дню России</t>
  </si>
  <si>
    <t>Организация и проведение мероприятия, посвященного Международному Дню семьи</t>
  </si>
  <si>
    <t>Организация и проведение праздничных мероприятий посвященных  Дню города</t>
  </si>
  <si>
    <t>Организация и проведение мероприятий, посвященных Дню защиты детей</t>
  </si>
  <si>
    <t>Вечер памяти "Не дай, Отчизна, умолчать", посвященный Дню воинов - интернационалистов</t>
  </si>
  <si>
    <t>Праздничные мероприятия, посвященные Дню Защитника Отечества</t>
  </si>
  <si>
    <t xml:space="preserve">Праздничные мероприятия, посвященные Международному женскому дню 8 марта </t>
  </si>
  <si>
    <t>Организация и проведение мероприятий (театрально-зрелищного характера концертов, спектаклей, творческих встреч и т.д. ) для населения МО Сертолово</t>
  </si>
  <si>
    <t>Праздничные мероприятия, посвященные  Дню Матери</t>
  </si>
  <si>
    <t>Творческие встречи с поэтами, писателями, артистами и т.д.с проведением книжных викторин</t>
  </si>
  <si>
    <t>Праздничные мероприятия,  посвящённые профессиональным праздникам</t>
  </si>
  <si>
    <t>Развитие и поддержка любительского творчества и   творческих  коллективов МО Сертолово</t>
  </si>
  <si>
    <t>Организация  мероприятий по развитию хорового народного творчества</t>
  </si>
  <si>
    <t>Организация  мероприятий по развитию детского эстрадного творчества</t>
  </si>
  <si>
    <t>Организация  мероприятий по развитию вокального творчества среди взрослого населения</t>
  </si>
  <si>
    <t>Организация  мероприятий по развитию хореографического  творчества</t>
  </si>
  <si>
    <t xml:space="preserve">Создание условий для реализации творческого потенциала детей, молодежи и взрослого населения </t>
  </si>
  <si>
    <t xml:space="preserve">Организация и проведение городскогофестиваля «Маленькие звездочки» </t>
  </si>
  <si>
    <t>Турнир по борьбе дзюдо, посвящённый Дню защиты детей</t>
  </si>
  <si>
    <t>Праздничные мероприятия, посвященные Дню пожилых  людей</t>
  </si>
  <si>
    <t>Организация и проведение муниципального конкурса «Восходящая звезда»</t>
  </si>
  <si>
    <t xml:space="preserve">Организация и проведение  концертов классической музыки </t>
  </si>
  <si>
    <t>Участие в конкурсах, фестивалях, карнавалах, концертах  разного уровня</t>
  </si>
  <si>
    <t>Организация и проведение мероприятий, по военно-патриотическому и гражданско-нравственному воспитанию</t>
  </si>
  <si>
    <t>Организация и проведение городских акций «Согреем теплом сердца»</t>
  </si>
  <si>
    <t>Организация экскурсий по историческим местам России и стран СНГ</t>
  </si>
  <si>
    <t>Мероприятия по чествованию граждан старшего поколения, участников ВОВ, тружеников тыла, блокадников, ветеранов труда и т.д</t>
  </si>
  <si>
    <t>Проведение мероприятий посвящённым датам воинской славы</t>
  </si>
  <si>
    <t>Приобретение оборудования для организации мероприятий</t>
  </si>
  <si>
    <t>Аренда помещений для работы творческих коллективов</t>
  </si>
  <si>
    <t>Изменения</t>
  </si>
  <si>
    <t>Развитие и укрепление материально-технической базы отрасли "Культура"</t>
  </si>
  <si>
    <t xml:space="preserve">Перечень мероприятий в рамках реализации </t>
  </si>
  <si>
    <r>
      <t xml:space="preserve">Стипендия Главы МО Сертолово     </t>
    </r>
    <r>
      <rPr>
        <b/>
        <i/>
        <sz val="12"/>
        <rFont val="Times New Roman"/>
        <family val="1"/>
      </rPr>
      <t xml:space="preserve"> (ОМСУ)</t>
    </r>
  </si>
  <si>
    <t xml:space="preserve">Организация  мероприятий по чествованию активной молодёжи по итогам года           </t>
  </si>
  <si>
    <t>Организация и проведение  конкурсов,выставок,олимпиад, фестивалей, карнавалов, КВН, викторин, деловых игр</t>
  </si>
  <si>
    <t>Поддержка  молодых людей с ограниченными возможностями, расширения возможностей их участия во всех сферах общественной жизни</t>
  </si>
  <si>
    <t xml:space="preserve">Организация и проведение экскурсии для молодых людей с ограниченными возможностями </t>
  </si>
  <si>
    <t>Организация и проведение мероприятий по работе с молодыми семьями (творческие мастерские, мастер-классы)</t>
  </si>
  <si>
    <t xml:space="preserve">Поддержка молодёжных инициатив и реализации лидерского потенциала молодёжи </t>
  </si>
  <si>
    <t>Мероприятия по поддержке молодёжных инициатив и лидерского потенциала молодёжи</t>
  </si>
  <si>
    <t>Мероприятия по развитию туризма  на территории МО Сертолово</t>
  </si>
  <si>
    <t>Мероприятия по организация досуга детей, подростков и молодежи мкр.Чёрная речка</t>
  </si>
  <si>
    <t>Мероприятия по организации работы по профилактике правонарушений и асоциального поведения в подростковой среде</t>
  </si>
  <si>
    <t>Организация   занятости  подростков и молодежи, в том числе в летний период</t>
  </si>
  <si>
    <t>Организация  временного трудоустройства подростков и  молодежи</t>
  </si>
  <si>
    <t>Развития и укрепления материально-технической базы отрасли "Молодёжная политика"</t>
  </si>
  <si>
    <t>ИТОГО ПО РАЗДЕЛУ 7:</t>
  </si>
  <si>
    <t xml:space="preserve">Организация и проведение муниципального  конкурса «А ну-ка, парни!»  ко Дню защитника Отечества  </t>
  </si>
  <si>
    <t>Организация и проведение мероприятий, посвящённых  Дню призывника</t>
  </si>
  <si>
    <t>Организация и проведение мероприятий по профилактике употребления ПАВ: акций, спектаклей и т. д.</t>
  </si>
  <si>
    <t>Организация мероприятий по досуговой занятости и оздоровления детей и подростков (экскурсии, походы,слёты и т. д.)в том числе в летний период</t>
  </si>
  <si>
    <t>АУ по ДЦП</t>
  </si>
  <si>
    <t>ОМСУ по ДЦП</t>
  </si>
  <si>
    <t>Создание условий для организации досуга и отдыха детей и молодёжи МО Сертолово, вовлечение их в культурно-досуговую, гражданско-патриотическую деятельность, профилактика ПАВ и противоправных действий в подростковой среде.</t>
  </si>
  <si>
    <t>Праздничные мероприятия, посвященные Международному Дню инвалидов</t>
  </si>
  <si>
    <t>Открытый чемпионат МО Сертолово по полноконтактным поединкам в "Свободном стиле"</t>
  </si>
  <si>
    <t>Организация  мероприятий по развитию театрального творчества</t>
  </si>
  <si>
    <t>Организация  мероприятий по развитию декоративно-прикладного творчества</t>
  </si>
  <si>
    <t xml:space="preserve">Организация и проведение мероприятий с молодыми людьми с ограниченными возможностями </t>
  </si>
  <si>
    <t>Соревнования по плаванию «Веселый дельфин», посвященных памяти М.В.Меркурьева</t>
  </si>
  <si>
    <t>Оптимизация сферы жизнедеятельности граждан старшего поколения , организация их культурного досуга, патриотическое воспитание  населения МО Сертолово</t>
  </si>
  <si>
    <t>ВСЕГО ПО ПРОГРАММЕ:</t>
  </si>
  <si>
    <t>Организация участия детских подростковых и молодёжных коллективов в районных, областных, всероссийских  фестивалях, смотрах, конкурсах ,выставках, карнавалах, зарницах, олимпиадах и т. д. мероприятиях различного уровня</t>
  </si>
  <si>
    <t>Праздничная программа «Здравствуй, Новый год »</t>
  </si>
  <si>
    <t>5.5</t>
  </si>
  <si>
    <t>Поддержка  интеллектуального и творческого развития детей, подростков и  молодёжи.</t>
  </si>
  <si>
    <t>Приобретение и установка монумента "Воинам, погибшим в локальных войнах и военных конфликтах"</t>
  </si>
  <si>
    <t>Организация и проведение фестиваля, посвященного Дню Молодежи</t>
  </si>
  <si>
    <t>Организация и проведение мероприятий, посвященных Дню студента</t>
  </si>
  <si>
    <t>Организация и проведение поэтических вечеров, литературных гостиных, вечеров авторской песни</t>
  </si>
  <si>
    <t>1.9</t>
  </si>
  <si>
    <t>Организация мероприятий по профилактике противоправных действий в подростковой среде</t>
  </si>
  <si>
    <t>Организация и проведение фольклорного праздника "Всякая душа празднику рада"</t>
  </si>
  <si>
    <t>Организация и проведение конкурса среди молодых мам "Наша мама - самая лучшая!"</t>
  </si>
  <si>
    <t>Организация и проведение меропри ятия "Мама, папа, я - дружная семья"</t>
  </si>
  <si>
    <t xml:space="preserve">Приобретение инвентаря для проведения мероприятий </t>
  </si>
  <si>
    <t>Объем финансирования на 2013г., тыс руб.</t>
  </si>
  <si>
    <t xml:space="preserve"> долгосрочной  целевой  программы "Развитие культуры МО Сертолово на 2011-2013 гг." на 2013 год </t>
  </si>
  <si>
    <r>
      <t>долгосрочной  целевой  программы "Молодое поколение МО Сертолово" на 2011-2013 гг." на 2013 год</t>
    </r>
    <r>
      <rPr>
        <sz val="12"/>
        <rFont val="Times New Roman"/>
        <family val="1"/>
      </rPr>
      <t xml:space="preserve"> </t>
    </r>
  </si>
  <si>
    <t>2.9</t>
  </si>
  <si>
    <t>Соревнования по стритболу</t>
  </si>
  <si>
    <t>2.10</t>
  </si>
  <si>
    <t>Соревнования по поединкам в свободном стиле" Открытие сезона</t>
  </si>
  <si>
    <t>2.14</t>
  </si>
  <si>
    <t>Соревнования по экстремальным видам спорта</t>
  </si>
  <si>
    <t>2.17</t>
  </si>
  <si>
    <t>2.18</t>
  </si>
  <si>
    <t>2.19</t>
  </si>
  <si>
    <t>Турнир по мини-футболу среди разных возрастных групп</t>
  </si>
  <si>
    <t>Турнир по шахматам, посвященный Дню России</t>
  </si>
  <si>
    <t>Турнир по спортивному туризму</t>
  </si>
  <si>
    <t>Организация работы по развитию баскетбола среди взрослого населения</t>
  </si>
  <si>
    <t>Организация работы по развитию волейбола</t>
  </si>
  <si>
    <t>наименование ДЦП</t>
  </si>
  <si>
    <t>1 кв.</t>
  </si>
  <si>
    <t>2кв.</t>
  </si>
  <si>
    <t>3кв.</t>
  </si>
  <si>
    <t>4кв.</t>
  </si>
  <si>
    <t xml:space="preserve">График перечисления субсидий на 2013 год </t>
  </si>
  <si>
    <t>Объем финансирования на 2013 год, тыс .руб.</t>
  </si>
  <si>
    <t>итого субсидий</t>
  </si>
  <si>
    <t xml:space="preserve">Приложение № 1 к разделу 1 </t>
  </si>
  <si>
    <t>Приложение № 1 к разделу 3</t>
  </si>
  <si>
    <t>от 25.12.2012 № 484</t>
  </si>
  <si>
    <t>Раздел 2. Развитие культуры в МО Сертолово на 2011-2013 гг.</t>
  </si>
  <si>
    <t>Раздел 3. Развитие физической культуры и спорта в МО Сертолово на 2011-2013 гг.</t>
  </si>
  <si>
    <t>Раздел 1. Молодое поколение МО Сертолово на 2011-2013 гг.</t>
  </si>
  <si>
    <t>Раздел 4. Безопасный город</t>
  </si>
  <si>
    <t xml:space="preserve">КОСГУ </t>
  </si>
  <si>
    <t>6.4</t>
  </si>
  <si>
    <t>Возмещение расходов за коммунальные услуги и содержание нежилых помещений</t>
  </si>
  <si>
    <t xml:space="preserve">долгосрочной целевой  программы "Развитие физической культуры и спорта  МО Сертолово на 2011-2013гг."  на 2013 год </t>
  </si>
  <si>
    <t>Содержание ФОРД-ФОКУС</t>
  </si>
  <si>
    <t>ИТОГО ПО МУНИИПАЛЬНОМУ ЗАДАНИЮ</t>
  </si>
  <si>
    <t>В рамках муниципального задания:</t>
  </si>
  <si>
    <t>приобретение транспортного средства</t>
  </si>
  <si>
    <t>содержание Шевроле LANOS</t>
  </si>
  <si>
    <t>ИТОГО</t>
  </si>
  <si>
    <t>ИТОГО ПО МУНИЦИПАЛЬНОМУ ЗАДАНИЮ</t>
  </si>
  <si>
    <t>Приложение № 1 к разделу 2</t>
  </si>
  <si>
    <t>(в редакции пост. от 02.07.2013 № 265)</t>
  </si>
  <si>
    <t xml:space="preserve">муниципального задания </t>
  </si>
  <si>
    <t xml:space="preserve">утвержденнго постановлением </t>
  </si>
  <si>
    <t>(в редакции постановления от 04.12.2013 № 523)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</si>
</sst>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" fontId="22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164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22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0" fontId="22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wrapText="1"/>
    </xf>
    <xf numFmtId="0" fontId="30" fillId="0" borderId="0" xfId="0" applyFont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49" fontId="22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horizontal="right" vertical="center"/>
    </xf>
    <xf numFmtId="2" fontId="22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164" fontId="22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center"/>
    </xf>
    <xf numFmtId="0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24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0" fontId="31" fillId="0" borderId="10" xfId="0" applyNumberFormat="1" applyFont="1" applyBorder="1" applyAlignment="1">
      <alignment horizontal="left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/>
    </xf>
    <xf numFmtId="164" fontId="22" fillId="0" borderId="10" xfId="0" applyNumberFormat="1" applyFont="1" applyBorder="1" applyAlignment="1">
      <alignment vertical="center"/>
    </xf>
    <xf numFmtId="164" fontId="22" fillId="0" borderId="10" xfId="0" applyNumberFormat="1" applyFont="1" applyFill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65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01"/>
  <sheetViews>
    <sheetView workbookViewId="0" topLeftCell="A46">
      <selection activeCell="A7" sqref="A7"/>
    </sheetView>
  </sheetViews>
  <sheetFormatPr defaultColWidth="9.00390625" defaultRowHeight="12.75"/>
  <cols>
    <col min="1" max="1" width="5.25390625" style="36" customWidth="1"/>
    <col min="2" max="2" width="48.875" style="36" customWidth="1"/>
    <col min="3" max="3" width="11.875" style="36" customWidth="1"/>
    <col min="4" max="5" width="9.875" style="36" bestFit="1" customWidth="1"/>
    <col min="6" max="6" width="10.125" style="36" bestFit="1" customWidth="1"/>
    <col min="7" max="7" width="9.875" style="36" customWidth="1"/>
    <col min="8" max="16384" width="9.125" style="36" customWidth="1"/>
  </cols>
  <sheetData>
    <row r="1" spans="1:7" ht="15.75" customHeight="1">
      <c r="A1" s="38"/>
      <c r="B1" s="136" t="s">
        <v>231</v>
      </c>
      <c r="C1" s="136"/>
      <c r="D1" s="136"/>
      <c r="E1" s="136"/>
      <c r="F1" s="136"/>
      <c r="G1" s="136"/>
    </row>
    <row r="2" spans="1:7" ht="15.75">
      <c r="A2" s="38"/>
      <c r="B2" s="41"/>
      <c r="C2" s="140"/>
      <c r="D2" s="140"/>
      <c r="E2" s="140"/>
      <c r="F2" s="140"/>
      <c r="G2" s="140"/>
    </row>
    <row r="3" spans="1:2" ht="15.75">
      <c r="A3" s="38"/>
      <c r="B3" s="39"/>
    </row>
    <row r="4" spans="1:7" ht="15.75">
      <c r="A4" s="138" t="s">
        <v>160</v>
      </c>
      <c r="B4" s="138"/>
      <c r="C4" s="138"/>
      <c r="D4" s="138"/>
      <c r="E4" s="138"/>
      <c r="F4" s="138"/>
      <c r="G4" s="138"/>
    </row>
    <row r="5" spans="1:7" ht="33" customHeight="1">
      <c r="A5" s="139" t="s">
        <v>240</v>
      </c>
      <c r="B5" s="139"/>
      <c r="C5" s="139"/>
      <c r="D5" s="139"/>
      <c r="E5" s="139"/>
      <c r="F5" s="139"/>
      <c r="G5" s="139"/>
    </row>
    <row r="6" spans="1:7" ht="15.75">
      <c r="A6" s="141" t="s">
        <v>249</v>
      </c>
      <c r="B6" s="141"/>
      <c r="C6" s="141"/>
      <c r="D6" s="141"/>
      <c r="E6" s="141"/>
      <c r="F6" s="141"/>
      <c r="G6" s="141"/>
    </row>
    <row r="7" spans="1:7" ht="8.25" customHeight="1">
      <c r="A7" s="86"/>
      <c r="B7" s="21"/>
      <c r="C7" s="21"/>
      <c r="D7" s="21"/>
      <c r="E7" s="21"/>
      <c r="F7" s="21"/>
      <c r="G7" s="21"/>
    </row>
    <row r="8" spans="1:7" ht="15.75" customHeight="1">
      <c r="A8" s="142" t="s">
        <v>90</v>
      </c>
      <c r="B8" s="137" t="s">
        <v>91</v>
      </c>
      <c r="C8" s="132" t="s">
        <v>205</v>
      </c>
      <c r="D8" s="132"/>
      <c r="E8" s="132"/>
      <c r="F8" s="132"/>
      <c r="G8" s="132"/>
    </row>
    <row r="9" spans="1:7" ht="15.75">
      <c r="A9" s="142"/>
      <c r="B9" s="137"/>
      <c r="C9" s="133" t="s">
        <v>5</v>
      </c>
      <c r="D9" s="132" t="s">
        <v>4</v>
      </c>
      <c r="E9" s="132"/>
      <c r="F9" s="132"/>
      <c r="G9" s="132"/>
    </row>
    <row r="10" spans="1:7" ht="15.75">
      <c r="A10" s="142"/>
      <c r="B10" s="137"/>
      <c r="C10" s="133"/>
      <c r="D10" s="51" t="s">
        <v>0</v>
      </c>
      <c r="E10" s="51" t="s">
        <v>1</v>
      </c>
      <c r="F10" s="51" t="s">
        <v>2</v>
      </c>
      <c r="G10" s="51" t="s">
        <v>3</v>
      </c>
    </row>
    <row r="11" spans="1:7" s="61" customFormat="1" ht="12">
      <c r="A11" s="58" t="s">
        <v>32</v>
      </c>
      <c r="B11" s="58" t="s">
        <v>33</v>
      </c>
      <c r="C11" s="59" t="s">
        <v>36</v>
      </c>
      <c r="D11" s="59" t="s">
        <v>37</v>
      </c>
      <c r="E11" s="59" t="s">
        <v>38</v>
      </c>
      <c r="F11" s="59" t="s">
        <v>39</v>
      </c>
      <c r="G11" s="59" t="s">
        <v>43</v>
      </c>
    </row>
    <row r="12" spans="1:9" ht="32.25" customHeight="1">
      <c r="A12" s="11" t="s">
        <v>6</v>
      </c>
      <c r="B12" s="134" t="s">
        <v>70</v>
      </c>
      <c r="C12" s="135"/>
      <c r="D12" s="135"/>
      <c r="E12" s="135"/>
      <c r="F12" s="135"/>
      <c r="G12" s="135"/>
      <c r="H12" s="85"/>
      <c r="I12" s="107"/>
    </row>
    <row r="13" spans="1:7" ht="36" customHeight="1">
      <c r="A13" s="6" t="s">
        <v>15</v>
      </c>
      <c r="B13" s="1" t="s">
        <v>73</v>
      </c>
      <c r="C13" s="8">
        <f>D13+E13+F13+G13</f>
        <v>120</v>
      </c>
      <c r="D13" s="8">
        <v>120</v>
      </c>
      <c r="E13" s="8"/>
      <c r="F13" s="8"/>
      <c r="G13" s="8"/>
    </row>
    <row r="14" spans="1:7" ht="39" customHeight="1">
      <c r="A14" s="6" t="s">
        <v>16</v>
      </c>
      <c r="B14" s="1" t="s">
        <v>74</v>
      </c>
      <c r="C14" s="8">
        <f>D14+E14+F14+G14</f>
        <v>120</v>
      </c>
      <c r="D14" s="8"/>
      <c r="E14" s="8">
        <v>120</v>
      </c>
      <c r="F14" s="8"/>
      <c r="G14" s="8"/>
    </row>
    <row r="15" spans="1:7" ht="36" customHeight="1">
      <c r="A15" s="6" t="s">
        <v>17</v>
      </c>
      <c r="B15" s="1" t="s">
        <v>75</v>
      </c>
      <c r="C15" s="8">
        <f>D15+E15+F15+G15</f>
        <v>120</v>
      </c>
      <c r="D15" s="78"/>
      <c r="E15" s="8"/>
      <c r="F15" s="8">
        <v>120</v>
      </c>
      <c r="G15" s="8"/>
    </row>
    <row r="16" spans="1:7" ht="15.75">
      <c r="A16" s="9"/>
      <c r="B16" s="12" t="s">
        <v>11</v>
      </c>
      <c r="C16" s="13">
        <f>SUM(C13:C15)</f>
        <v>360</v>
      </c>
      <c r="D16" s="13">
        <f>SUM(D13:D15)</f>
        <v>120</v>
      </c>
      <c r="E16" s="13">
        <f>SUM(E13:E15)</f>
        <v>120</v>
      </c>
      <c r="F16" s="13">
        <f>SUM(F13:F15)</f>
        <v>120</v>
      </c>
      <c r="G16" s="13">
        <f>SUM(G13:G15)</f>
        <v>0</v>
      </c>
    </row>
    <row r="17" spans="1:7" ht="15.75">
      <c r="A17" s="14" t="s">
        <v>33</v>
      </c>
      <c r="B17" s="129" t="s">
        <v>71</v>
      </c>
      <c r="C17" s="130"/>
      <c r="D17" s="130"/>
      <c r="E17" s="130"/>
      <c r="F17" s="130"/>
      <c r="G17" s="131"/>
    </row>
    <row r="18" spans="1:7" ht="31.5">
      <c r="A18" s="6" t="s">
        <v>18</v>
      </c>
      <c r="B18" s="2" t="s">
        <v>45</v>
      </c>
      <c r="C18" s="8">
        <f>D18+E18+F18+G18</f>
        <v>100</v>
      </c>
      <c r="D18" s="8">
        <v>100</v>
      </c>
      <c r="E18" s="8"/>
      <c r="F18" s="8"/>
      <c r="G18" s="8"/>
    </row>
    <row r="19" spans="1:7" ht="31.5">
      <c r="A19" s="6" t="s">
        <v>19</v>
      </c>
      <c r="B19" s="2" t="s">
        <v>44</v>
      </c>
      <c r="C19" s="8">
        <f aca="true" t="shared" si="0" ref="C19:C32">D19+E19+F19+G19</f>
        <v>260</v>
      </c>
      <c r="D19" s="8">
        <v>260</v>
      </c>
      <c r="E19" s="8"/>
      <c r="F19" s="78"/>
      <c r="G19" s="8"/>
    </row>
    <row r="20" spans="1:7" ht="33.75" customHeight="1">
      <c r="A20" s="9" t="s">
        <v>21</v>
      </c>
      <c r="B20" s="2" t="s">
        <v>72</v>
      </c>
      <c r="C20" s="8">
        <f>SUM(D20:G20)</f>
        <v>150</v>
      </c>
      <c r="D20" s="8"/>
      <c r="E20" s="8">
        <v>150</v>
      </c>
      <c r="F20" s="8"/>
      <c r="G20" s="8"/>
    </row>
    <row r="21" spans="1:7" ht="46.5" customHeight="1">
      <c r="A21" s="9" t="s">
        <v>22</v>
      </c>
      <c r="B21" s="1" t="s">
        <v>184</v>
      </c>
      <c r="C21" s="8">
        <f t="shared" si="0"/>
        <v>260</v>
      </c>
      <c r="D21" s="8"/>
      <c r="E21" s="33"/>
      <c r="F21" s="87"/>
      <c r="G21" s="33">
        <v>260</v>
      </c>
    </row>
    <row r="22" spans="1:7" ht="51.75" customHeight="1">
      <c r="A22" s="9" t="s">
        <v>23</v>
      </c>
      <c r="B22" s="1" t="s">
        <v>188</v>
      </c>
      <c r="C22" s="8">
        <f t="shared" si="0"/>
        <v>100</v>
      </c>
      <c r="D22" s="8"/>
      <c r="E22" s="8">
        <v>50</v>
      </c>
      <c r="F22" s="8"/>
      <c r="G22" s="78">
        <v>50</v>
      </c>
    </row>
    <row r="23" spans="1:7" ht="31.5">
      <c r="A23" s="9" t="s">
        <v>24</v>
      </c>
      <c r="B23" s="2" t="s">
        <v>59</v>
      </c>
      <c r="C23" s="8">
        <f>SUM(D23:G23)</f>
        <v>200</v>
      </c>
      <c r="D23" s="8"/>
      <c r="E23" s="8"/>
      <c r="F23" s="8">
        <v>200</v>
      </c>
      <c r="G23" s="8"/>
    </row>
    <row r="24" spans="1:7" ht="32.25" customHeight="1">
      <c r="A24" s="9" t="s">
        <v>25</v>
      </c>
      <c r="B24" s="2" t="s">
        <v>76</v>
      </c>
      <c r="C24" s="8">
        <f t="shared" si="0"/>
        <v>70</v>
      </c>
      <c r="D24" s="8"/>
      <c r="E24" s="8">
        <v>24</v>
      </c>
      <c r="F24" s="8">
        <v>46</v>
      </c>
      <c r="G24" s="8"/>
    </row>
    <row r="25" spans="1:7" ht="32.25" customHeight="1">
      <c r="A25" s="9" t="s">
        <v>208</v>
      </c>
      <c r="B25" s="2" t="s">
        <v>209</v>
      </c>
      <c r="C25" s="8">
        <f>SUM(D25:G25)</f>
        <v>40</v>
      </c>
      <c r="D25" s="8"/>
      <c r="E25" s="8">
        <v>40</v>
      </c>
      <c r="F25" s="8"/>
      <c r="G25" s="8"/>
    </row>
    <row r="26" spans="1:7" ht="32.25" customHeight="1">
      <c r="A26" s="9" t="s">
        <v>210</v>
      </c>
      <c r="B26" s="2" t="s">
        <v>211</v>
      </c>
      <c r="C26" s="8">
        <f>SUM(D26:G26)</f>
        <v>40</v>
      </c>
      <c r="D26" s="8"/>
      <c r="E26" s="8"/>
      <c r="F26" s="8"/>
      <c r="G26" s="8">
        <v>40</v>
      </c>
    </row>
    <row r="27" spans="1:7" ht="31.5">
      <c r="A27" s="9" t="s">
        <v>46</v>
      </c>
      <c r="B27" s="1" t="s">
        <v>40</v>
      </c>
      <c r="C27" s="8">
        <f t="shared" si="0"/>
        <v>100</v>
      </c>
      <c r="D27" s="8">
        <v>30</v>
      </c>
      <c r="E27" s="8">
        <v>40</v>
      </c>
      <c r="F27" s="8">
        <v>30</v>
      </c>
      <c r="G27" s="8"/>
    </row>
    <row r="28" spans="1:7" ht="31.5">
      <c r="A28" s="9" t="s">
        <v>47</v>
      </c>
      <c r="B28" s="1" t="s">
        <v>62</v>
      </c>
      <c r="C28" s="8">
        <f t="shared" si="0"/>
        <v>70</v>
      </c>
      <c r="D28" s="8"/>
      <c r="E28" s="8"/>
      <c r="F28" s="8"/>
      <c r="G28" s="8">
        <v>70</v>
      </c>
    </row>
    <row r="29" spans="1:7" ht="39" customHeight="1">
      <c r="A29" s="9" t="s">
        <v>48</v>
      </c>
      <c r="B29" s="1" t="s">
        <v>77</v>
      </c>
      <c r="C29" s="8">
        <f t="shared" si="0"/>
        <v>110</v>
      </c>
      <c r="D29" s="8">
        <v>30</v>
      </c>
      <c r="E29" s="8">
        <v>30</v>
      </c>
      <c r="F29" s="8"/>
      <c r="G29" s="8">
        <v>50</v>
      </c>
    </row>
    <row r="30" spans="1:7" ht="39" customHeight="1">
      <c r="A30" s="9" t="s">
        <v>212</v>
      </c>
      <c r="B30" s="1" t="s">
        <v>213</v>
      </c>
      <c r="C30" s="8">
        <f>SUM(D30:G30)</f>
        <v>70</v>
      </c>
      <c r="D30" s="8"/>
      <c r="E30" s="8">
        <v>40</v>
      </c>
      <c r="F30" s="8">
        <v>30</v>
      </c>
      <c r="G30" s="8"/>
    </row>
    <row r="31" spans="1:7" ht="15.75">
      <c r="A31" s="9" t="s">
        <v>50</v>
      </c>
      <c r="B31" s="1" t="s">
        <v>49</v>
      </c>
      <c r="C31" s="8">
        <f t="shared" si="0"/>
        <v>70</v>
      </c>
      <c r="D31" s="8"/>
      <c r="E31" s="8"/>
      <c r="F31" s="8"/>
      <c r="G31" s="8">
        <v>70</v>
      </c>
    </row>
    <row r="32" spans="1:7" ht="30.75" customHeight="1">
      <c r="A32" s="9" t="s">
        <v>63</v>
      </c>
      <c r="B32" s="2" t="s">
        <v>146</v>
      </c>
      <c r="C32" s="8">
        <f t="shared" si="0"/>
        <v>260</v>
      </c>
      <c r="D32" s="8"/>
      <c r="E32" s="33">
        <v>260</v>
      </c>
      <c r="F32" s="8"/>
      <c r="G32" s="8"/>
    </row>
    <row r="33" spans="1:7" ht="30.75" customHeight="1">
      <c r="A33" s="9" t="s">
        <v>214</v>
      </c>
      <c r="B33" s="2" t="s">
        <v>217</v>
      </c>
      <c r="C33" s="8">
        <f>SUM(D33:G33)</f>
        <v>70</v>
      </c>
      <c r="D33" s="8">
        <v>70</v>
      </c>
      <c r="E33" s="33"/>
      <c r="F33" s="8"/>
      <c r="G33" s="8"/>
    </row>
    <row r="34" spans="1:7" ht="30.75" customHeight="1">
      <c r="A34" s="9" t="s">
        <v>215</v>
      </c>
      <c r="B34" s="2" t="s">
        <v>218</v>
      </c>
      <c r="C34" s="8">
        <f>SUM(D34:G34)</f>
        <v>10</v>
      </c>
      <c r="D34" s="8"/>
      <c r="E34" s="33">
        <v>10</v>
      </c>
      <c r="F34" s="8"/>
      <c r="G34" s="8"/>
    </row>
    <row r="35" spans="1:7" ht="30.75" customHeight="1">
      <c r="A35" s="9" t="s">
        <v>216</v>
      </c>
      <c r="B35" s="2" t="s">
        <v>219</v>
      </c>
      <c r="C35" s="8">
        <f>SUM(D35:G35)</f>
        <v>10</v>
      </c>
      <c r="D35" s="8"/>
      <c r="E35" s="33"/>
      <c r="F35" s="8">
        <v>10</v>
      </c>
      <c r="G35" s="8"/>
    </row>
    <row r="36" spans="1:7" ht="15.75">
      <c r="A36" s="9"/>
      <c r="B36" s="12" t="s">
        <v>56</v>
      </c>
      <c r="C36" s="13">
        <f>SUM(C18:C35)</f>
        <v>1990</v>
      </c>
      <c r="D36" s="13">
        <f>SUM(D18:D35)</f>
        <v>490</v>
      </c>
      <c r="E36" s="13">
        <f>SUM(E18:E35)</f>
        <v>644</v>
      </c>
      <c r="F36" s="13">
        <f>SUM(F18:F35)</f>
        <v>316</v>
      </c>
      <c r="G36" s="13">
        <f>SUM(G18:G35)</f>
        <v>540</v>
      </c>
    </row>
    <row r="37" spans="1:7" ht="15.75">
      <c r="A37" s="14" t="s">
        <v>34</v>
      </c>
      <c r="B37" s="12" t="s">
        <v>78</v>
      </c>
      <c r="C37" s="8"/>
      <c r="D37" s="8"/>
      <c r="E37" s="8"/>
      <c r="F37" s="8"/>
      <c r="G37" s="8"/>
    </row>
    <row r="38" spans="1:7" ht="34.5" customHeight="1">
      <c r="A38" s="6" t="s">
        <v>26</v>
      </c>
      <c r="B38" s="1" t="s">
        <v>79</v>
      </c>
      <c r="C38" s="8">
        <f aca="true" t="shared" si="1" ref="C38:C47">SUM(D38:G38)</f>
        <v>160</v>
      </c>
      <c r="D38" s="8">
        <v>51.3</v>
      </c>
      <c r="E38" s="8">
        <v>40.8</v>
      </c>
      <c r="F38" s="8">
        <v>27.2</v>
      </c>
      <c r="G38" s="8">
        <v>40.7</v>
      </c>
    </row>
    <row r="39" spans="1:7" ht="34.5" customHeight="1">
      <c r="A39" s="6" t="s">
        <v>27</v>
      </c>
      <c r="B39" s="1" t="s">
        <v>221</v>
      </c>
      <c r="C39" s="8">
        <f t="shared" si="1"/>
        <v>160</v>
      </c>
      <c r="D39" s="8">
        <v>40.7</v>
      </c>
      <c r="E39" s="8">
        <v>51.5</v>
      </c>
      <c r="F39" s="8">
        <v>27.1</v>
      </c>
      <c r="G39" s="8">
        <v>40.7</v>
      </c>
    </row>
    <row r="40" spans="1:7" ht="15.75">
      <c r="A40" s="6" t="s">
        <v>41</v>
      </c>
      <c r="B40" s="15" t="s">
        <v>60</v>
      </c>
      <c r="C40" s="8">
        <f t="shared" si="1"/>
        <v>504.1</v>
      </c>
      <c r="D40" s="8">
        <v>135.9</v>
      </c>
      <c r="E40" s="8">
        <v>141.6</v>
      </c>
      <c r="F40" s="8">
        <v>113.3</v>
      </c>
      <c r="G40" s="8">
        <v>113.3</v>
      </c>
    </row>
    <row r="41" spans="1:7" ht="31.5">
      <c r="A41" s="6" t="s">
        <v>42</v>
      </c>
      <c r="B41" s="1" t="s">
        <v>220</v>
      </c>
      <c r="C41" s="8">
        <f t="shared" si="1"/>
        <v>135</v>
      </c>
      <c r="D41" s="8">
        <v>34</v>
      </c>
      <c r="E41" s="8">
        <v>44.3</v>
      </c>
      <c r="F41" s="8">
        <v>22.7</v>
      </c>
      <c r="G41" s="8">
        <v>34</v>
      </c>
    </row>
    <row r="42" spans="1:7" ht="36" customHeight="1">
      <c r="A42" s="6" t="s">
        <v>51</v>
      </c>
      <c r="B42" s="1" t="s">
        <v>80</v>
      </c>
      <c r="C42" s="8">
        <f t="shared" si="1"/>
        <v>135</v>
      </c>
      <c r="D42" s="8">
        <v>39</v>
      </c>
      <c r="E42" s="8">
        <v>39.3</v>
      </c>
      <c r="F42" s="8">
        <v>22.7</v>
      </c>
      <c r="G42" s="8">
        <v>34</v>
      </c>
    </row>
    <row r="43" spans="1:7" ht="15.75">
      <c r="A43" s="6" t="s">
        <v>52</v>
      </c>
      <c r="B43" s="15" t="s">
        <v>61</v>
      </c>
      <c r="C43" s="8">
        <f t="shared" si="1"/>
        <v>160</v>
      </c>
      <c r="D43" s="8">
        <v>40.8</v>
      </c>
      <c r="E43" s="8">
        <v>51.2</v>
      </c>
      <c r="F43" s="8">
        <v>27.2</v>
      </c>
      <c r="G43" s="8">
        <v>40.8</v>
      </c>
    </row>
    <row r="44" spans="1:7" ht="37.5" customHeight="1">
      <c r="A44" s="6" t="s">
        <v>53</v>
      </c>
      <c r="B44" s="1" t="s">
        <v>81</v>
      </c>
      <c r="C44" s="8">
        <f t="shared" si="1"/>
        <v>335</v>
      </c>
      <c r="D44" s="8">
        <v>74.8</v>
      </c>
      <c r="E44" s="8">
        <v>135.4</v>
      </c>
      <c r="F44" s="8">
        <v>50</v>
      </c>
      <c r="G44" s="8">
        <v>74.8</v>
      </c>
    </row>
    <row r="45" spans="1:7" ht="15.75">
      <c r="A45" s="6" t="s">
        <v>54</v>
      </c>
      <c r="B45" s="15" t="s">
        <v>64</v>
      </c>
      <c r="C45" s="8">
        <f t="shared" si="1"/>
        <v>135</v>
      </c>
      <c r="D45" s="8">
        <v>39.2</v>
      </c>
      <c r="E45" s="8">
        <v>34</v>
      </c>
      <c r="F45" s="8">
        <v>22.8</v>
      </c>
      <c r="G45" s="8">
        <v>39</v>
      </c>
    </row>
    <row r="46" spans="1:7" ht="33.75" customHeight="1">
      <c r="A46" s="6" t="s">
        <v>65</v>
      </c>
      <c r="B46" s="1" t="s">
        <v>82</v>
      </c>
      <c r="C46" s="8">
        <f t="shared" si="1"/>
        <v>135</v>
      </c>
      <c r="D46" s="8">
        <v>44</v>
      </c>
      <c r="E46" s="8">
        <v>34</v>
      </c>
      <c r="F46" s="8">
        <v>23</v>
      </c>
      <c r="G46" s="8">
        <v>34</v>
      </c>
    </row>
    <row r="47" spans="1:7" ht="33" customHeight="1">
      <c r="A47" s="6" t="s">
        <v>66</v>
      </c>
      <c r="B47" s="1" t="s">
        <v>83</v>
      </c>
      <c r="C47" s="8">
        <f t="shared" si="1"/>
        <v>566.1999999999999</v>
      </c>
      <c r="D47" s="8">
        <v>135.9</v>
      </c>
      <c r="E47" s="8">
        <v>158.5</v>
      </c>
      <c r="F47" s="8">
        <v>135.9</v>
      </c>
      <c r="G47" s="8">
        <v>135.9</v>
      </c>
    </row>
    <row r="48" spans="1:7" ht="15.75">
      <c r="A48" s="11"/>
      <c r="B48" s="12" t="s">
        <v>7</v>
      </c>
      <c r="C48" s="13">
        <f>SUM(C38:C47)</f>
        <v>2425.2999999999997</v>
      </c>
      <c r="D48" s="13">
        <f>SUM(D38:D47)</f>
        <v>635.6</v>
      </c>
      <c r="E48" s="101">
        <f>SUM(E38:E47)</f>
        <v>730.6</v>
      </c>
      <c r="F48" s="13">
        <f>SUM(F38:F47)</f>
        <v>471.9</v>
      </c>
      <c r="G48" s="13">
        <f>SUM(G38:G47)</f>
        <v>587.2</v>
      </c>
    </row>
    <row r="49" spans="1:8" ht="15.75">
      <c r="A49" s="11" t="s">
        <v>10</v>
      </c>
      <c r="B49" s="12" t="s">
        <v>84</v>
      </c>
      <c r="C49" s="8"/>
      <c r="D49" s="8"/>
      <c r="E49" s="8"/>
      <c r="F49" s="8"/>
      <c r="G49" s="110"/>
      <c r="H49" s="111"/>
    </row>
    <row r="50" spans="1:7" ht="49.5" customHeight="1">
      <c r="A50" s="6" t="s">
        <v>28</v>
      </c>
      <c r="B50" s="16" t="s">
        <v>85</v>
      </c>
      <c r="C50" s="8">
        <f>SUM(D50:G50)</f>
        <v>900</v>
      </c>
      <c r="D50" s="8">
        <v>240</v>
      </c>
      <c r="E50" s="8">
        <v>240</v>
      </c>
      <c r="F50" s="8">
        <v>180</v>
      </c>
      <c r="G50" s="8">
        <v>240</v>
      </c>
    </row>
    <row r="51" spans="1:7" ht="34.5" customHeight="1">
      <c r="A51" s="6" t="s">
        <v>67</v>
      </c>
      <c r="B51" s="16" t="s">
        <v>86</v>
      </c>
      <c r="C51" s="8">
        <f>SUM(D51:G51)</f>
        <v>150</v>
      </c>
      <c r="D51" s="8"/>
      <c r="E51" s="8"/>
      <c r="F51" s="8"/>
      <c r="G51" s="8">
        <v>150</v>
      </c>
    </row>
    <row r="52" spans="1:7" ht="15.75">
      <c r="A52" s="11"/>
      <c r="B52" s="12" t="s">
        <v>12</v>
      </c>
      <c r="C52" s="13">
        <f>SUM(C50:C51)</f>
        <v>1050</v>
      </c>
      <c r="D52" s="13">
        <f>SUM(D50:D51)</f>
        <v>240</v>
      </c>
      <c r="E52" s="13">
        <f>SUM(E50:E51)</f>
        <v>240</v>
      </c>
      <c r="F52" s="13">
        <f>SUM(F50:F51)</f>
        <v>180</v>
      </c>
      <c r="G52" s="13">
        <f>SUM(G50:G51)</f>
        <v>390</v>
      </c>
    </row>
    <row r="53" spans="1:7" ht="15.75">
      <c r="A53" s="11" t="s">
        <v>9</v>
      </c>
      <c r="B53" s="129" t="s">
        <v>68</v>
      </c>
      <c r="C53" s="130"/>
      <c r="D53" s="130"/>
      <c r="E53" s="130"/>
      <c r="F53" s="130"/>
      <c r="G53" s="131"/>
    </row>
    <row r="54" spans="1:7" ht="33.75" customHeight="1">
      <c r="A54" s="6" t="s">
        <v>29</v>
      </c>
      <c r="B54" s="1" t="s">
        <v>87</v>
      </c>
      <c r="C54" s="8">
        <f>D54+E54+F54+G54</f>
        <v>400</v>
      </c>
      <c r="D54" s="8">
        <v>120</v>
      </c>
      <c r="E54" s="8">
        <v>100</v>
      </c>
      <c r="F54" s="8">
        <v>70</v>
      </c>
      <c r="G54" s="8">
        <v>110</v>
      </c>
    </row>
    <row r="55" spans="1:7" ht="30.75" customHeight="1">
      <c r="A55" s="6" t="s">
        <v>30</v>
      </c>
      <c r="B55" s="2" t="s">
        <v>88</v>
      </c>
      <c r="C55" s="8">
        <f>D55+E55+F55+G55</f>
        <v>700</v>
      </c>
      <c r="D55" s="8"/>
      <c r="E55" s="8">
        <v>350</v>
      </c>
      <c r="F55" s="8">
        <v>350</v>
      </c>
      <c r="G55" s="8"/>
    </row>
    <row r="56" spans="1:7" ht="15.75">
      <c r="A56" s="11"/>
      <c r="B56" s="12" t="s">
        <v>8</v>
      </c>
      <c r="C56" s="13">
        <f>SUM(C54:C55)</f>
        <v>1100</v>
      </c>
      <c r="D56" s="13">
        <f>SUM(D54:D55)</f>
        <v>120</v>
      </c>
      <c r="E56" s="13">
        <f>SUM(E54:E55)</f>
        <v>450</v>
      </c>
      <c r="F56" s="13">
        <f>SUM(F54:F55)</f>
        <v>420</v>
      </c>
      <c r="G56" s="13">
        <f>SUM(G54:G55)</f>
        <v>110</v>
      </c>
    </row>
    <row r="57" spans="1:7" ht="15.75">
      <c r="A57" s="11" t="s">
        <v>13</v>
      </c>
      <c r="B57" s="12" t="s">
        <v>123</v>
      </c>
      <c r="C57" s="8"/>
      <c r="D57" s="8"/>
      <c r="E57" s="8"/>
      <c r="F57" s="8"/>
      <c r="G57" s="8"/>
    </row>
    <row r="58" spans="1:7" ht="29.25" customHeight="1">
      <c r="A58" s="6" t="s">
        <v>31</v>
      </c>
      <c r="B58" s="16" t="s">
        <v>89</v>
      </c>
      <c r="C58" s="8">
        <f>D58+E58+F58+G58</f>
        <v>322.5</v>
      </c>
      <c r="D58" s="8">
        <v>200</v>
      </c>
      <c r="E58" s="8">
        <v>122.5</v>
      </c>
      <c r="F58" s="8"/>
      <c r="G58" s="8"/>
    </row>
    <row r="59" spans="1:7" ht="21.75" customHeight="1">
      <c r="A59" s="6" t="s">
        <v>57</v>
      </c>
      <c r="B59" s="16" t="s">
        <v>58</v>
      </c>
      <c r="C59" s="8">
        <f>D59+E59+F59+G59</f>
        <v>1345.9</v>
      </c>
      <c r="D59" s="8">
        <v>471.3</v>
      </c>
      <c r="E59" s="8">
        <v>806.6</v>
      </c>
      <c r="F59" s="33">
        <v>34</v>
      </c>
      <c r="G59" s="33">
        <v>34</v>
      </c>
    </row>
    <row r="60" spans="1:7" ht="30" customHeight="1">
      <c r="A60" s="6" t="s">
        <v>238</v>
      </c>
      <c r="B60" s="16" t="s">
        <v>239</v>
      </c>
      <c r="C60" s="8">
        <v>232.4</v>
      </c>
      <c r="D60" s="8"/>
      <c r="E60" s="8">
        <v>116.2</v>
      </c>
      <c r="F60" s="33">
        <v>58.1</v>
      </c>
      <c r="G60" s="33">
        <v>58.1</v>
      </c>
    </row>
    <row r="61" spans="1:7" ht="15.75">
      <c r="A61" s="6"/>
      <c r="B61" s="17" t="s">
        <v>14</v>
      </c>
      <c r="C61" s="13">
        <f>SUM(C58:C60)</f>
        <v>1900.8000000000002</v>
      </c>
      <c r="D61" s="13">
        <f>SUM(D58:D60)</f>
        <v>671.3</v>
      </c>
      <c r="E61" s="13">
        <f>SUM(E58:E60)</f>
        <v>1045.3</v>
      </c>
      <c r="F61" s="13">
        <f>SUM(F58:F60)</f>
        <v>92.1</v>
      </c>
      <c r="G61" s="13">
        <f>SUM(G58:G60)</f>
        <v>92.1</v>
      </c>
    </row>
    <row r="62" spans="1:7" ht="16.5" customHeight="1">
      <c r="A62" s="6"/>
      <c r="B62" s="17" t="s">
        <v>55</v>
      </c>
      <c r="C62" s="13">
        <f>SUM(C61,C56,C52,C48,C36,C16,)</f>
        <v>8826.1</v>
      </c>
      <c r="D62" s="13">
        <f>SUM(D61,D56,D52,D48,D36,D16,)</f>
        <v>2276.9</v>
      </c>
      <c r="E62" s="13">
        <f>SUM(E61,E56,E52,E48,E36,E16,)</f>
        <v>3229.9</v>
      </c>
      <c r="F62" s="13">
        <f>SUM(F61,F56,F52,F48,F36,F16,)</f>
        <v>1600</v>
      </c>
      <c r="G62" s="13">
        <f>SUM(G61,G56,G52,G48,G36,G16,)</f>
        <v>1719.3000000000002</v>
      </c>
    </row>
    <row r="63" spans="1:7" s="84" customFormat="1" ht="15.75">
      <c r="A63" s="83"/>
      <c r="B63" s="82" t="s">
        <v>180</v>
      </c>
      <c r="C63" s="18">
        <f>SUM(D63:G63)</f>
        <v>8826.1</v>
      </c>
      <c r="D63" s="18">
        <f>SUM(D62)</f>
        <v>2276.9</v>
      </c>
      <c r="E63" s="18">
        <f>SUM(E62)</f>
        <v>3229.9</v>
      </c>
      <c r="F63" s="18">
        <f>SUM(F62)</f>
        <v>1600</v>
      </c>
      <c r="G63" s="18">
        <f>SUM(G62)</f>
        <v>1719.3000000000002</v>
      </c>
    </row>
    <row r="64" spans="2:7" s="88" customFormat="1" ht="23.25" customHeight="1">
      <c r="B64" s="19"/>
      <c r="C64" s="20"/>
      <c r="D64" s="20"/>
      <c r="E64" s="20"/>
      <c r="F64" s="20"/>
      <c r="G64" s="20"/>
    </row>
    <row r="65" spans="1:7" s="88" customFormat="1" ht="23.25" customHeight="1">
      <c r="A65" s="126"/>
      <c r="B65" s="103" t="s">
        <v>243</v>
      </c>
      <c r="C65" s="125"/>
      <c r="D65" s="125"/>
      <c r="E65" s="125"/>
      <c r="F65" s="125"/>
      <c r="G65" s="125"/>
    </row>
    <row r="66" spans="1:7" ht="15.75">
      <c r="A66" s="104"/>
      <c r="B66" s="15" t="s">
        <v>241</v>
      </c>
      <c r="C66" s="8">
        <f>SUM(D66:G66)</f>
        <v>171</v>
      </c>
      <c r="D66" s="8"/>
      <c r="E66" s="8"/>
      <c r="F66" s="8">
        <v>91.43</v>
      </c>
      <c r="G66" s="8">
        <v>79.57</v>
      </c>
    </row>
    <row r="67" spans="1:7" ht="15.75">
      <c r="A67" s="104"/>
      <c r="B67" s="15"/>
      <c r="C67" s="8"/>
      <c r="D67" s="8"/>
      <c r="E67" s="8"/>
      <c r="F67" s="8"/>
      <c r="G67" s="8"/>
    </row>
    <row r="68" spans="1:7" ht="15.75">
      <c r="A68" s="104"/>
      <c r="B68" s="17" t="s">
        <v>242</v>
      </c>
      <c r="C68" s="13">
        <f>SUM(C66,C62,)</f>
        <v>8997.1</v>
      </c>
      <c r="D68" s="8"/>
      <c r="E68" s="8"/>
      <c r="F68" s="8"/>
      <c r="G68" s="8"/>
    </row>
    <row r="69" spans="2:7" ht="15.75">
      <c r="B69" s="3"/>
      <c r="C69" s="4"/>
      <c r="D69" s="4"/>
      <c r="E69" s="4"/>
      <c r="F69" s="4"/>
      <c r="G69" s="4"/>
    </row>
    <row r="70" spans="2:7" ht="15.75">
      <c r="B70" s="3"/>
      <c r="C70" s="4"/>
      <c r="D70" s="5"/>
      <c r="E70" s="5"/>
      <c r="F70" s="5"/>
      <c r="G70" s="5"/>
    </row>
    <row r="71" spans="2:7" ht="15.75">
      <c r="B71" s="3"/>
      <c r="C71" s="4"/>
      <c r="D71" s="4"/>
      <c r="E71" s="4"/>
      <c r="F71" s="4"/>
      <c r="G71" s="4"/>
    </row>
    <row r="72" spans="2:7" ht="15.75">
      <c r="B72" s="3"/>
      <c r="C72" s="4"/>
      <c r="D72" s="4"/>
      <c r="E72" s="4"/>
      <c r="F72" s="4"/>
      <c r="G72" s="4"/>
    </row>
    <row r="73" spans="2:7" ht="15.75">
      <c r="B73" s="3"/>
      <c r="C73" s="4"/>
      <c r="D73" s="4"/>
      <c r="E73" s="4"/>
      <c r="F73" s="4"/>
      <c r="G73" s="4"/>
    </row>
    <row r="74" spans="2:7" ht="15.75">
      <c r="B74" s="3"/>
      <c r="C74" s="4"/>
      <c r="D74" s="4"/>
      <c r="E74" s="4"/>
      <c r="F74" s="4"/>
      <c r="G74" s="4"/>
    </row>
    <row r="75" spans="2:7" ht="15.75">
      <c r="B75" s="3"/>
      <c r="C75" s="4"/>
      <c r="D75" s="4"/>
      <c r="E75" s="4"/>
      <c r="F75" s="4"/>
      <c r="G75" s="4"/>
    </row>
    <row r="76" spans="2:7" ht="15.75">
      <c r="B76" s="3"/>
      <c r="C76" s="4"/>
      <c r="D76" s="4"/>
      <c r="E76" s="4"/>
      <c r="F76" s="4"/>
      <c r="G76" s="4"/>
    </row>
    <row r="77" spans="2:7" ht="15.75">
      <c r="B77" s="3"/>
      <c r="C77" s="4"/>
      <c r="D77" s="4"/>
      <c r="E77" s="4"/>
      <c r="F77" s="4"/>
      <c r="G77" s="4"/>
    </row>
    <row r="78" spans="2:7" ht="15.75">
      <c r="B78" s="3"/>
      <c r="C78" s="4"/>
      <c r="D78" s="4"/>
      <c r="E78" s="4"/>
      <c r="F78" s="4"/>
      <c r="G78" s="4"/>
    </row>
    <row r="79" spans="2:7" ht="15.75">
      <c r="B79" s="3"/>
      <c r="C79" s="4"/>
      <c r="D79" s="4"/>
      <c r="E79" s="4"/>
      <c r="F79" s="4"/>
      <c r="G79" s="4"/>
    </row>
    <row r="80" spans="2:7" ht="15.75">
      <c r="B80" s="3"/>
      <c r="C80" s="4"/>
      <c r="D80" s="4"/>
      <c r="E80" s="4"/>
      <c r="F80" s="4"/>
      <c r="G80" s="4"/>
    </row>
    <row r="81" spans="2:7" ht="15.75">
      <c r="B81" s="3"/>
      <c r="C81" s="4"/>
      <c r="D81" s="4"/>
      <c r="E81" s="4"/>
      <c r="F81" s="4"/>
      <c r="G81" s="4"/>
    </row>
    <row r="82" spans="2:7" ht="15.75">
      <c r="B82" s="3"/>
      <c r="C82" s="4"/>
      <c r="D82" s="4"/>
      <c r="E82" s="4"/>
      <c r="F82" s="4"/>
      <c r="G82" s="4"/>
    </row>
    <row r="83" spans="2:7" ht="15.75">
      <c r="B83" s="3"/>
      <c r="C83" s="4"/>
      <c r="D83" s="4"/>
      <c r="E83" s="4"/>
      <c r="F83" s="4"/>
      <c r="G83" s="4"/>
    </row>
    <row r="84" spans="2:7" ht="15.75">
      <c r="B84" s="3"/>
      <c r="C84" s="4"/>
      <c r="D84" s="4"/>
      <c r="E84" s="4"/>
      <c r="F84" s="4"/>
      <c r="G84" s="4"/>
    </row>
    <row r="85" spans="2:7" ht="15.75">
      <c r="B85" s="3"/>
      <c r="C85" s="4"/>
      <c r="D85" s="4"/>
      <c r="E85" s="4"/>
      <c r="F85" s="4"/>
      <c r="G85" s="4"/>
    </row>
    <row r="86" spans="2:7" ht="15.75">
      <c r="B86" s="3"/>
      <c r="C86" s="4"/>
      <c r="D86" s="4"/>
      <c r="E86" s="4"/>
      <c r="F86" s="4"/>
      <c r="G86" s="4"/>
    </row>
    <row r="87" spans="2:7" ht="15.75">
      <c r="B87" s="3"/>
      <c r="C87" s="4"/>
      <c r="D87" s="4"/>
      <c r="E87" s="4"/>
      <c r="F87" s="4"/>
      <c r="G87" s="4"/>
    </row>
    <row r="88" spans="2:7" ht="15.75">
      <c r="B88" s="3"/>
      <c r="C88" s="4"/>
      <c r="D88" s="4"/>
      <c r="E88" s="4"/>
      <c r="F88" s="4"/>
      <c r="G88" s="4"/>
    </row>
    <row r="89" spans="2:7" ht="15.75">
      <c r="B89" s="3"/>
      <c r="C89" s="4"/>
      <c r="D89" s="4"/>
      <c r="E89" s="4"/>
      <c r="F89" s="4"/>
      <c r="G89" s="4"/>
    </row>
    <row r="90" spans="2:7" ht="15.75">
      <c r="B90" s="3"/>
      <c r="C90" s="4"/>
      <c r="D90" s="4"/>
      <c r="E90" s="4"/>
      <c r="F90" s="4"/>
      <c r="G90" s="4"/>
    </row>
    <row r="91" spans="2:7" ht="15.75">
      <c r="B91" s="3"/>
      <c r="C91" s="4"/>
      <c r="D91" s="4"/>
      <c r="E91" s="4"/>
      <c r="F91" s="4"/>
      <c r="G91" s="4"/>
    </row>
    <row r="92" spans="2:7" ht="15.75">
      <c r="B92" s="3"/>
      <c r="C92" s="4"/>
      <c r="D92" s="4"/>
      <c r="E92" s="4"/>
      <c r="F92" s="4"/>
      <c r="G92" s="4"/>
    </row>
    <row r="93" spans="2:7" ht="15.75">
      <c r="B93" s="3"/>
      <c r="C93" s="4"/>
      <c r="D93" s="4"/>
      <c r="E93" s="4"/>
      <c r="F93" s="4"/>
      <c r="G93" s="4"/>
    </row>
    <row r="94" spans="2:7" ht="15.75">
      <c r="B94" s="3"/>
      <c r="C94" s="4"/>
      <c r="D94" s="4"/>
      <c r="E94" s="4"/>
      <c r="F94" s="4"/>
      <c r="G94" s="4"/>
    </row>
    <row r="95" spans="2:7" ht="15.75">
      <c r="B95" s="3"/>
      <c r="C95" s="4"/>
      <c r="D95" s="4"/>
      <c r="E95" s="4"/>
      <c r="F95" s="4"/>
      <c r="G95" s="4"/>
    </row>
    <row r="96" spans="2:7" ht="15.75">
      <c r="B96" s="3"/>
      <c r="C96" s="4"/>
      <c r="D96" s="4"/>
      <c r="E96" s="4"/>
      <c r="F96" s="4"/>
      <c r="G96" s="4"/>
    </row>
    <row r="97" spans="2:7" ht="15.75">
      <c r="B97" s="3"/>
      <c r="C97" s="4"/>
      <c r="D97" s="4"/>
      <c r="E97" s="4"/>
      <c r="F97" s="4"/>
      <c r="G97" s="4"/>
    </row>
    <row r="98" spans="2:7" ht="15.75">
      <c r="B98" s="3"/>
      <c r="C98" s="4"/>
      <c r="D98" s="4"/>
      <c r="E98" s="4"/>
      <c r="F98" s="4"/>
      <c r="G98" s="4"/>
    </row>
    <row r="99" spans="2:7" ht="15.75">
      <c r="B99" s="3"/>
      <c r="C99" s="4"/>
      <c r="D99" s="4"/>
      <c r="E99" s="4"/>
      <c r="F99" s="4"/>
      <c r="G99" s="4"/>
    </row>
    <row r="100" spans="2:7" ht="15.75">
      <c r="B100" s="3"/>
      <c r="C100" s="4"/>
      <c r="D100" s="4"/>
      <c r="E100" s="4"/>
      <c r="F100" s="4"/>
      <c r="G100" s="4"/>
    </row>
    <row r="101" spans="2:7" ht="15.75">
      <c r="B101" s="3"/>
      <c r="C101" s="4"/>
      <c r="D101" s="4"/>
      <c r="E101" s="4"/>
      <c r="F101" s="4"/>
      <c r="G101" s="4"/>
    </row>
  </sheetData>
  <sheetProtection/>
  <mergeCells count="13">
    <mergeCell ref="B1:G1"/>
    <mergeCell ref="B8:B10"/>
    <mergeCell ref="A4:G4"/>
    <mergeCell ref="A5:G5"/>
    <mergeCell ref="D9:G9"/>
    <mergeCell ref="C2:G2"/>
    <mergeCell ref="A6:G6"/>
    <mergeCell ref="A8:A10"/>
    <mergeCell ref="B17:G17"/>
    <mergeCell ref="B53:G53"/>
    <mergeCell ref="C8:G8"/>
    <mergeCell ref="C9:C10"/>
    <mergeCell ref="B12:G12"/>
  </mergeCells>
  <printOptions horizontalCentered="1"/>
  <pageMargins left="0.2362204724409449" right="0.2362204724409449" top="0.82" bottom="0.33" header="0.5118110236220472" footer="0.26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70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5.625" style="50" customWidth="1"/>
    <col min="2" max="2" width="51.00390625" style="30" customWidth="1"/>
    <col min="3" max="3" width="13.625" style="49" customWidth="1"/>
    <col min="4" max="4" width="11.75390625" style="49" customWidth="1"/>
    <col min="5" max="5" width="11.625" style="49" customWidth="1"/>
    <col min="6" max="6" width="12.00390625" style="49" customWidth="1"/>
    <col min="7" max="7" width="11.25390625" style="49" customWidth="1"/>
    <col min="8" max="16384" width="9.125" style="36" customWidth="1"/>
  </cols>
  <sheetData>
    <row r="1" spans="1:9" ht="15.75">
      <c r="A1" s="38"/>
      <c r="B1" s="39"/>
      <c r="C1" s="128"/>
      <c r="D1" s="143" t="s">
        <v>248</v>
      </c>
      <c r="E1" s="143"/>
      <c r="F1" s="143"/>
      <c r="G1" s="143"/>
      <c r="H1" s="63"/>
      <c r="I1" s="63"/>
    </row>
    <row r="2" spans="1:9" ht="15.75">
      <c r="A2" s="38"/>
      <c r="B2" s="39"/>
      <c r="C2" s="128"/>
      <c r="D2" s="143" t="s">
        <v>250</v>
      </c>
      <c r="E2" s="143"/>
      <c r="F2" s="143"/>
      <c r="G2" s="143"/>
      <c r="H2" s="63"/>
      <c r="I2" s="63"/>
    </row>
    <row r="3" spans="1:9" ht="15.75">
      <c r="A3" s="38"/>
      <c r="B3" s="39"/>
      <c r="C3" s="128"/>
      <c r="D3" s="143" t="s">
        <v>251</v>
      </c>
      <c r="E3" s="143"/>
      <c r="F3" s="143"/>
      <c r="G3" s="143"/>
      <c r="H3" s="63"/>
      <c r="I3" s="63"/>
    </row>
    <row r="4" spans="1:8" ht="15.75">
      <c r="A4" s="38"/>
      <c r="C4" s="52"/>
      <c r="D4" s="143" t="s">
        <v>232</v>
      </c>
      <c r="E4" s="143"/>
      <c r="F4" s="143"/>
      <c r="G4" s="30"/>
      <c r="H4" s="127"/>
    </row>
    <row r="5" spans="1:7" ht="15.75">
      <c r="A5" s="38"/>
      <c r="B5" s="41"/>
      <c r="C5" s="40"/>
      <c r="D5" s="143"/>
      <c r="E5" s="143"/>
      <c r="F5" s="143"/>
      <c r="G5" s="143"/>
    </row>
    <row r="6" spans="1:7" ht="15.75">
      <c r="A6" s="148" t="s">
        <v>101</v>
      </c>
      <c r="B6" s="148"/>
      <c r="C6" s="148"/>
      <c r="D6" s="148"/>
      <c r="E6" s="148"/>
      <c r="F6" s="148"/>
      <c r="G6" s="148"/>
    </row>
    <row r="7" spans="1:7" ht="15.75">
      <c r="A7" s="149" t="s">
        <v>206</v>
      </c>
      <c r="B7" s="149"/>
      <c r="C7" s="149"/>
      <c r="D7" s="149"/>
      <c r="E7" s="149"/>
      <c r="F7" s="149"/>
      <c r="G7" s="149"/>
    </row>
    <row r="8" spans="1:7" ht="15.75">
      <c r="A8" s="147" t="s">
        <v>252</v>
      </c>
      <c r="B8" s="147"/>
      <c r="C8" s="147"/>
      <c r="D8" s="147"/>
      <c r="E8" s="147"/>
      <c r="F8" s="147"/>
      <c r="G8" s="147"/>
    </row>
    <row r="9" spans="1:7" ht="18.75" customHeight="1">
      <c r="A9" s="43"/>
      <c r="B9" s="44"/>
      <c r="C9" s="45"/>
      <c r="D9" s="45"/>
      <c r="E9" s="45"/>
      <c r="F9" s="45"/>
      <c r="G9" s="45"/>
    </row>
    <row r="10" spans="1:7" ht="15.75">
      <c r="A10" s="142" t="s">
        <v>90</v>
      </c>
      <c r="B10" s="137" t="s">
        <v>91</v>
      </c>
      <c r="C10" s="132" t="s">
        <v>205</v>
      </c>
      <c r="D10" s="132"/>
      <c r="E10" s="132"/>
      <c r="F10" s="132"/>
      <c r="G10" s="132"/>
    </row>
    <row r="11" spans="1:7" ht="15.75">
      <c r="A11" s="142"/>
      <c r="B11" s="137"/>
      <c r="C11" s="132" t="s">
        <v>5</v>
      </c>
      <c r="D11" s="132" t="s">
        <v>4</v>
      </c>
      <c r="E11" s="132"/>
      <c r="F11" s="132"/>
      <c r="G11" s="132"/>
    </row>
    <row r="12" spans="1:7" ht="25.5" customHeight="1">
      <c r="A12" s="142"/>
      <c r="B12" s="137"/>
      <c r="C12" s="132"/>
      <c r="D12" s="51" t="s">
        <v>0</v>
      </c>
      <c r="E12" s="51" t="s">
        <v>1</v>
      </c>
      <c r="F12" s="51" t="s">
        <v>2</v>
      </c>
      <c r="G12" s="51" t="s">
        <v>3</v>
      </c>
    </row>
    <row r="13" spans="1:7" ht="15.75" customHeight="1">
      <c r="A13" s="58" t="s">
        <v>32</v>
      </c>
      <c r="B13" s="62" t="s">
        <v>33</v>
      </c>
      <c r="C13" s="112">
        <v>3</v>
      </c>
      <c r="D13" s="112">
        <v>4</v>
      </c>
      <c r="E13" s="112">
        <v>5</v>
      </c>
      <c r="F13" s="112">
        <v>6</v>
      </c>
      <c r="G13" s="112">
        <v>7</v>
      </c>
    </row>
    <row r="14" spans="1:7" ht="33" customHeight="1">
      <c r="A14" s="23" t="s">
        <v>6</v>
      </c>
      <c r="B14" s="146" t="s">
        <v>124</v>
      </c>
      <c r="C14" s="146"/>
      <c r="D14" s="146"/>
      <c r="E14" s="146"/>
      <c r="F14" s="146"/>
      <c r="G14" s="146"/>
    </row>
    <row r="15" spans="1:7" s="61" customFormat="1" ht="27.75" customHeight="1">
      <c r="A15" s="23" t="s">
        <v>103</v>
      </c>
      <c r="B15" s="1" t="s">
        <v>192</v>
      </c>
      <c r="C15" s="8">
        <f aca="true" t="shared" si="0" ref="C15:C23">SUM(D15:G15)</f>
        <v>1450</v>
      </c>
      <c r="D15" s="8"/>
      <c r="E15" s="8"/>
      <c r="F15" s="8"/>
      <c r="G15" s="8">
        <v>1450</v>
      </c>
    </row>
    <row r="16" spans="1:7" ht="26.25" customHeight="1">
      <c r="A16" s="23" t="s">
        <v>104</v>
      </c>
      <c r="B16" s="25" t="s">
        <v>125</v>
      </c>
      <c r="C16" s="8">
        <f t="shared" si="0"/>
        <v>200</v>
      </c>
      <c r="D16" s="8">
        <v>200</v>
      </c>
      <c r="E16" s="8"/>
      <c r="F16" s="8"/>
      <c r="G16" s="8"/>
    </row>
    <row r="17" spans="1:7" s="46" customFormat="1" ht="27.75" customHeight="1">
      <c r="A17" s="23" t="s">
        <v>106</v>
      </c>
      <c r="B17" s="25" t="s">
        <v>105</v>
      </c>
      <c r="C17" s="8">
        <f t="shared" si="0"/>
        <v>400</v>
      </c>
      <c r="D17" s="8"/>
      <c r="E17" s="8"/>
      <c r="F17" s="8"/>
      <c r="G17" s="8">
        <v>400</v>
      </c>
    </row>
    <row r="18" spans="1:7" s="46" customFormat="1" ht="27.75" customHeight="1">
      <c r="A18" s="23" t="s">
        <v>16</v>
      </c>
      <c r="B18" s="25" t="s">
        <v>126</v>
      </c>
      <c r="C18" s="8">
        <f t="shared" si="0"/>
        <v>200</v>
      </c>
      <c r="D18" s="8">
        <v>200</v>
      </c>
      <c r="E18" s="8"/>
      <c r="F18" s="8"/>
      <c r="G18" s="8"/>
    </row>
    <row r="19" spans="1:7" s="46" customFormat="1" ht="31.5">
      <c r="A19" s="23" t="s">
        <v>17</v>
      </c>
      <c r="B19" s="1" t="s">
        <v>127</v>
      </c>
      <c r="C19" s="8">
        <f t="shared" si="0"/>
        <v>600</v>
      </c>
      <c r="D19" s="8"/>
      <c r="E19" s="8">
        <v>600</v>
      </c>
      <c r="F19" s="8"/>
      <c r="G19" s="8"/>
    </row>
    <row r="20" spans="1:7" s="46" customFormat="1" ht="29.25" customHeight="1">
      <c r="A20" s="23" t="s">
        <v>94</v>
      </c>
      <c r="B20" s="1" t="s">
        <v>128</v>
      </c>
      <c r="C20" s="8">
        <f t="shared" si="0"/>
        <v>200</v>
      </c>
      <c r="D20" s="8"/>
      <c r="E20" s="8">
        <v>200</v>
      </c>
      <c r="F20" s="8"/>
      <c r="G20" s="8"/>
    </row>
    <row r="21" spans="1:7" s="46" customFormat="1" ht="34.5" customHeight="1">
      <c r="A21" s="23" t="s">
        <v>95</v>
      </c>
      <c r="B21" s="1" t="s">
        <v>129</v>
      </c>
      <c r="C21" s="8">
        <f t="shared" si="0"/>
        <v>200</v>
      </c>
      <c r="D21" s="8"/>
      <c r="E21" s="8">
        <v>200</v>
      </c>
      <c r="F21" s="8"/>
      <c r="G21" s="8"/>
    </row>
    <row r="22" spans="1:7" s="46" customFormat="1" ht="31.5" customHeight="1">
      <c r="A22" s="23" t="s">
        <v>96</v>
      </c>
      <c r="B22" s="1" t="s">
        <v>130</v>
      </c>
      <c r="C22" s="8">
        <f t="shared" si="0"/>
        <v>3400</v>
      </c>
      <c r="D22" s="8"/>
      <c r="E22" s="8"/>
      <c r="F22" s="8">
        <v>3400</v>
      </c>
      <c r="G22" s="8"/>
    </row>
    <row r="23" spans="1:7" s="46" customFormat="1" ht="29.25" customHeight="1">
      <c r="A23" s="23" t="s">
        <v>107</v>
      </c>
      <c r="B23" s="1" t="s">
        <v>131</v>
      </c>
      <c r="C23" s="8">
        <f t="shared" si="0"/>
        <v>200</v>
      </c>
      <c r="D23" s="8"/>
      <c r="E23" s="8">
        <v>200</v>
      </c>
      <c r="F23" s="8"/>
      <c r="G23" s="8"/>
    </row>
    <row r="24" spans="1:7" s="46" customFormat="1" ht="34.5" customHeight="1">
      <c r="A24" s="28"/>
      <c r="B24" s="29" t="s">
        <v>11</v>
      </c>
      <c r="C24" s="13">
        <f>SUM(C15:C23)</f>
        <v>6850</v>
      </c>
      <c r="D24" s="13">
        <f>SUM(D15:D23)</f>
        <v>400</v>
      </c>
      <c r="E24" s="13">
        <f>SUM(E15:E23)</f>
        <v>1200</v>
      </c>
      <c r="F24" s="13">
        <f>SUM(F15:F23)</f>
        <v>3400</v>
      </c>
      <c r="G24" s="13">
        <f>SUM(G15:G23)</f>
        <v>1850</v>
      </c>
    </row>
    <row r="25" spans="1:7" s="46" customFormat="1" ht="33" customHeight="1">
      <c r="A25" s="32" t="s">
        <v>92</v>
      </c>
      <c r="B25" s="144" t="s">
        <v>135</v>
      </c>
      <c r="C25" s="144"/>
      <c r="D25" s="144"/>
      <c r="E25" s="144"/>
      <c r="F25" s="144"/>
      <c r="G25" s="144"/>
    </row>
    <row r="26" spans="1:7" s="46" customFormat="1" ht="47.25">
      <c r="A26" s="28" t="s">
        <v>18</v>
      </c>
      <c r="B26" s="1" t="s">
        <v>132</v>
      </c>
      <c r="C26" s="8">
        <f aca="true" t="shared" si="1" ref="C26:C33">SUM(D26:G26)</f>
        <v>70</v>
      </c>
      <c r="D26" s="8">
        <v>70</v>
      </c>
      <c r="E26" s="13"/>
      <c r="F26" s="13"/>
      <c r="G26" s="13"/>
    </row>
    <row r="27" spans="1:7" s="46" customFormat="1" ht="30.75" customHeight="1">
      <c r="A27" s="28" t="s">
        <v>19</v>
      </c>
      <c r="B27" s="1" t="s">
        <v>133</v>
      </c>
      <c r="C27" s="8">
        <f t="shared" si="1"/>
        <v>100</v>
      </c>
      <c r="D27" s="8">
        <v>100</v>
      </c>
      <c r="E27" s="13"/>
      <c r="F27" s="13"/>
      <c r="G27" s="13"/>
    </row>
    <row r="28" spans="1:7" s="46" customFormat="1" ht="31.5">
      <c r="A28" s="28" t="s">
        <v>20</v>
      </c>
      <c r="B28" s="1" t="s">
        <v>134</v>
      </c>
      <c r="C28" s="8">
        <f t="shared" si="1"/>
        <v>100</v>
      </c>
      <c r="D28" s="8">
        <v>100</v>
      </c>
      <c r="E28" s="13"/>
      <c r="F28" s="13"/>
      <c r="G28" s="13"/>
    </row>
    <row r="29" spans="1:7" s="46" customFormat="1" ht="33" customHeight="1">
      <c r="A29" s="28" t="s">
        <v>21</v>
      </c>
      <c r="B29" s="31" t="s">
        <v>147</v>
      </c>
      <c r="C29" s="8">
        <f t="shared" si="1"/>
        <v>200</v>
      </c>
      <c r="D29" s="8"/>
      <c r="E29" s="8"/>
      <c r="F29" s="8"/>
      <c r="G29" s="8">
        <v>200</v>
      </c>
    </row>
    <row r="30" spans="1:7" s="46" customFormat="1" ht="34.5" customHeight="1">
      <c r="A30" s="28" t="s">
        <v>22</v>
      </c>
      <c r="B30" s="1" t="s">
        <v>136</v>
      </c>
      <c r="C30" s="8">
        <f t="shared" si="1"/>
        <v>200</v>
      </c>
      <c r="D30" s="8"/>
      <c r="E30" s="8"/>
      <c r="F30" s="8"/>
      <c r="G30" s="8">
        <v>200</v>
      </c>
    </row>
    <row r="31" spans="1:7" s="46" customFormat="1" ht="30">
      <c r="A31" s="28" t="s">
        <v>23</v>
      </c>
      <c r="B31" s="25" t="s">
        <v>183</v>
      </c>
      <c r="C31" s="8">
        <f t="shared" si="1"/>
        <v>320</v>
      </c>
      <c r="D31" s="8"/>
      <c r="E31" s="8"/>
      <c r="F31" s="8"/>
      <c r="G31" s="8">
        <v>320</v>
      </c>
    </row>
    <row r="32" spans="1:7" s="46" customFormat="1" ht="47.25">
      <c r="A32" s="28" t="s">
        <v>24</v>
      </c>
      <c r="B32" s="1" t="s">
        <v>137</v>
      </c>
      <c r="C32" s="8">
        <f t="shared" si="1"/>
        <v>20</v>
      </c>
      <c r="D32" s="8">
        <v>10</v>
      </c>
      <c r="E32" s="8"/>
      <c r="F32" s="8"/>
      <c r="G32" s="8">
        <v>10</v>
      </c>
    </row>
    <row r="33" spans="1:7" s="46" customFormat="1" ht="31.5">
      <c r="A33" s="28" t="s">
        <v>25</v>
      </c>
      <c r="B33" s="1" t="s">
        <v>138</v>
      </c>
      <c r="C33" s="8">
        <f t="shared" si="1"/>
        <v>660</v>
      </c>
      <c r="D33" s="8">
        <v>130</v>
      </c>
      <c r="E33" s="8">
        <v>80</v>
      </c>
      <c r="F33" s="8">
        <v>50</v>
      </c>
      <c r="G33" s="8">
        <v>400</v>
      </c>
    </row>
    <row r="34" spans="1:7" s="46" customFormat="1" ht="15.75">
      <c r="A34" s="28"/>
      <c r="B34" s="29" t="s">
        <v>93</v>
      </c>
      <c r="C34" s="13">
        <f>SUM(C26:C33)</f>
        <v>1670</v>
      </c>
      <c r="D34" s="13">
        <f>SUM(D26:D33)</f>
        <v>410</v>
      </c>
      <c r="E34" s="13">
        <f>SUM(E26:E33)</f>
        <v>80</v>
      </c>
      <c r="F34" s="13">
        <f>SUM(F26:F33)</f>
        <v>50</v>
      </c>
      <c r="G34" s="13">
        <f>SUM(G26:G33)</f>
        <v>1130</v>
      </c>
    </row>
    <row r="35" spans="1:7" s="46" customFormat="1" ht="27.75" customHeight="1">
      <c r="A35" s="53" t="s">
        <v>34</v>
      </c>
      <c r="B35" s="54" t="s">
        <v>139</v>
      </c>
      <c r="C35" s="18"/>
      <c r="D35" s="18"/>
      <c r="E35" s="18"/>
      <c r="F35" s="108"/>
      <c r="G35" s="109"/>
    </row>
    <row r="36" spans="1:7" s="46" customFormat="1" ht="31.5">
      <c r="A36" s="28" t="s">
        <v>26</v>
      </c>
      <c r="B36" s="1" t="s">
        <v>140</v>
      </c>
      <c r="C36" s="33">
        <f aca="true" t="shared" si="2" ref="C36:C41">SUM(D36:G36)</f>
        <v>560</v>
      </c>
      <c r="D36" s="33">
        <v>161.4</v>
      </c>
      <c r="E36" s="33">
        <v>171.4</v>
      </c>
      <c r="F36" s="33">
        <v>125.8</v>
      </c>
      <c r="G36" s="33">
        <v>101.4</v>
      </c>
    </row>
    <row r="37" spans="1:7" s="56" customFormat="1" ht="27.75" customHeight="1">
      <c r="A37" s="28" t="s">
        <v>27</v>
      </c>
      <c r="B37" s="1" t="s">
        <v>141</v>
      </c>
      <c r="C37" s="8">
        <f t="shared" si="2"/>
        <v>500</v>
      </c>
      <c r="D37" s="8">
        <v>137</v>
      </c>
      <c r="E37" s="8">
        <v>158</v>
      </c>
      <c r="F37" s="8">
        <v>118</v>
      </c>
      <c r="G37" s="8">
        <v>87</v>
      </c>
    </row>
    <row r="38" spans="1:7" s="46" customFormat="1" ht="31.5" customHeight="1">
      <c r="A38" s="28" t="s">
        <v>41</v>
      </c>
      <c r="B38" s="1" t="s">
        <v>142</v>
      </c>
      <c r="C38" s="8">
        <f t="shared" si="2"/>
        <v>538.6</v>
      </c>
      <c r="D38" s="8">
        <v>156.6</v>
      </c>
      <c r="E38" s="8">
        <v>176.6</v>
      </c>
      <c r="F38" s="8">
        <v>99</v>
      </c>
      <c r="G38" s="8">
        <v>106.4</v>
      </c>
    </row>
    <row r="39" spans="1:7" s="46" customFormat="1" ht="35.25" customHeight="1">
      <c r="A39" s="28" t="s">
        <v>42</v>
      </c>
      <c r="B39" s="1" t="s">
        <v>143</v>
      </c>
      <c r="C39" s="8">
        <f t="shared" si="2"/>
        <v>633.5999999999999</v>
      </c>
      <c r="D39" s="8">
        <v>193.2</v>
      </c>
      <c r="E39" s="8">
        <v>193.2</v>
      </c>
      <c r="F39" s="8">
        <v>99</v>
      </c>
      <c r="G39" s="8">
        <v>148.2</v>
      </c>
    </row>
    <row r="40" spans="1:7" s="46" customFormat="1" ht="31.5">
      <c r="A40" s="28" t="s">
        <v>51</v>
      </c>
      <c r="B40" s="1" t="s">
        <v>185</v>
      </c>
      <c r="C40" s="8">
        <f t="shared" si="2"/>
        <v>428.1</v>
      </c>
      <c r="D40" s="8">
        <v>133.2</v>
      </c>
      <c r="E40" s="8">
        <v>139.7</v>
      </c>
      <c r="F40" s="8">
        <v>62.1</v>
      </c>
      <c r="G40" s="8">
        <v>93.1</v>
      </c>
    </row>
    <row r="41" spans="1:7" s="46" customFormat="1" ht="34.5" customHeight="1">
      <c r="A41" s="28" t="s">
        <v>52</v>
      </c>
      <c r="B41" s="1" t="s">
        <v>186</v>
      </c>
      <c r="C41" s="8">
        <f t="shared" si="2"/>
        <v>280</v>
      </c>
      <c r="D41" s="8">
        <v>87.9</v>
      </c>
      <c r="E41" s="8">
        <v>78.7</v>
      </c>
      <c r="F41" s="8">
        <v>45.3</v>
      </c>
      <c r="G41" s="8">
        <v>68.1</v>
      </c>
    </row>
    <row r="42" spans="1:7" s="46" customFormat="1" ht="15.75">
      <c r="A42" s="28"/>
      <c r="B42" s="29" t="s">
        <v>100</v>
      </c>
      <c r="C42" s="13">
        <f>SUM(C36:C41)</f>
        <v>2940.2999999999997</v>
      </c>
      <c r="D42" s="13">
        <f>SUM(D36:D41)</f>
        <v>869.3000000000001</v>
      </c>
      <c r="E42" s="13">
        <f>SUM(E36:E41)</f>
        <v>917.6000000000001</v>
      </c>
      <c r="F42" s="13">
        <f>SUM(F36:F41)</f>
        <v>549.2</v>
      </c>
      <c r="G42" s="13">
        <f>SUM(G36:G41)</f>
        <v>604.2</v>
      </c>
    </row>
    <row r="43" spans="1:7" s="46" customFormat="1" ht="35.25" customHeight="1">
      <c r="A43" s="34" t="s">
        <v>10</v>
      </c>
      <c r="B43" s="12" t="s">
        <v>144</v>
      </c>
      <c r="C43" s="8"/>
      <c r="D43" s="8"/>
      <c r="E43" s="8"/>
      <c r="F43" s="8"/>
      <c r="G43" s="8"/>
    </row>
    <row r="44" spans="1:7" s="46" customFormat="1" ht="31.5">
      <c r="A44" s="23" t="s">
        <v>28</v>
      </c>
      <c r="B44" s="1" t="s">
        <v>145</v>
      </c>
      <c r="C44" s="8">
        <f>SUM(D44:G44)</f>
        <v>100</v>
      </c>
      <c r="D44" s="8"/>
      <c r="E44" s="8">
        <v>100</v>
      </c>
      <c r="F44" s="8"/>
      <c r="G44" s="8"/>
    </row>
    <row r="45" spans="1:7" s="46" customFormat="1" ht="31.5">
      <c r="A45" s="23" t="s">
        <v>67</v>
      </c>
      <c r="B45" s="1" t="s">
        <v>148</v>
      </c>
      <c r="C45" s="8">
        <f>SUM(D45:G45)</f>
        <v>100</v>
      </c>
      <c r="D45" s="8"/>
      <c r="E45" s="8">
        <v>100</v>
      </c>
      <c r="F45" s="8"/>
      <c r="G45" s="8"/>
    </row>
    <row r="46" spans="1:7" s="46" customFormat="1" ht="32.25" customHeight="1">
      <c r="A46" s="23" t="s">
        <v>99</v>
      </c>
      <c r="B46" s="1" t="s">
        <v>149</v>
      </c>
      <c r="C46" s="8">
        <f>SUM(D46:G46)</f>
        <v>50</v>
      </c>
      <c r="D46" s="8">
        <v>16</v>
      </c>
      <c r="E46" s="8">
        <v>18</v>
      </c>
      <c r="F46" s="8"/>
      <c r="G46" s="8">
        <v>16</v>
      </c>
    </row>
    <row r="47" spans="1:7" s="46" customFormat="1" ht="33.75" customHeight="1">
      <c r="A47" s="23" t="s">
        <v>102</v>
      </c>
      <c r="B47" s="1" t="s">
        <v>150</v>
      </c>
      <c r="C47" s="8">
        <f>SUM(D47:G47)</f>
        <v>240</v>
      </c>
      <c r="D47" s="8">
        <v>50</v>
      </c>
      <c r="E47" s="8">
        <v>50</v>
      </c>
      <c r="F47" s="8">
        <v>50</v>
      </c>
      <c r="G47" s="8">
        <v>90</v>
      </c>
    </row>
    <row r="48" spans="1:7" s="46" customFormat="1" ht="15.75">
      <c r="A48" s="23"/>
      <c r="B48" s="29" t="s">
        <v>12</v>
      </c>
      <c r="C48" s="13">
        <f>SUM(C44:C47)</f>
        <v>490</v>
      </c>
      <c r="D48" s="13">
        <f>SUM(D44:D47)</f>
        <v>66</v>
      </c>
      <c r="E48" s="13">
        <f>SUM(E44:E47)</f>
        <v>268</v>
      </c>
      <c r="F48" s="13">
        <f>SUM(F44:F47)</f>
        <v>50</v>
      </c>
      <c r="G48" s="13">
        <f>SUM(G44:G47)</f>
        <v>106</v>
      </c>
    </row>
    <row r="49" spans="1:7" s="46" customFormat="1" ht="15.75">
      <c r="A49" s="34" t="s">
        <v>9</v>
      </c>
      <c r="B49" s="145" t="s">
        <v>189</v>
      </c>
      <c r="C49" s="145"/>
      <c r="D49" s="145"/>
      <c r="E49" s="145"/>
      <c r="F49" s="145"/>
      <c r="G49" s="145"/>
    </row>
    <row r="50" spans="1:248" s="46" customFormat="1" ht="47.25">
      <c r="A50" s="23" t="s">
        <v>29</v>
      </c>
      <c r="B50" s="1" t="s">
        <v>151</v>
      </c>
      <c r="C50" s="8">
        <f>SUM(D50:G50)</f>
        <v>195.6</v>
      </c>
      <c r="D50" s="8">
        <v>48.9</v>
      </c>
      <c r="E50" s="8">
        <v>48.9</v>
      </c>
      <c r="F50" s="8">
        <v>48.9</v>
      </c>
      <c r="G50" s="8">
        <v>48.9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</row>
    <row r="51" spans="1:7" s="46" customFormat="1" ht="31.5" customHeight="1">
      <c r="A51" s="23" t="s">
        <v>30</v>
      </c>
      <c r="B51" s="1" t="s">
        <v>152</v>
      </c>
      <c r="C51" s="8">
        <f>SUM(D51:G51)</f>
        <v>600</v>
      </c>
      <c r="D51" s="8">
        <v>80</v>
      </c>
      <c r="E51" s="8">
        <v>330</v>
      </c>
      <c r="F51" s="8">
        <v>80</v>
      </c>
      <c r="G51" s="8">
        <v>110</v>
      </c>
    </row>
    <row r="52" spans="1:248" s="46" customFormat="1" ht="47.25" customHeight="1">
      <c r="A52" s="23" t="s">
        <v>97</v>
      </c>
      <c r="B52" s="1" t="s">
        <v>153</v>
      </c>
      <c r="C52" s="8">
        <f>SUM(D52:G52)</f>
        <v>500</v>
      </c>
      <c r="D52" s="8">
        <v>120</v>
      </c>
      <c r="E52" s="8">
        <v>130</v>
      </c>
      <c r="F52" s="8">
        <v>180</v>
      </c>
      <c r="G52" s="8">
        <v>70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</row>
    <row r="53" spans="1:7" s="46" customFormat="1" ht="47.25">
      <c r="A53" s="23" t="s">
        <v>98</v>
      </c>
      <c r="B53" s="1" t="s">
        <v>154</v>
      </c>
      <c r="C53" s="8">
        <f>SUM(D53:G53)</f>
        <v>440</v>
      </c>
      <c r="D53" s="8">
        <v>100</v>
      </c>
      <c r="E53" s="8">
        <v>120</v>
      </c>
      <c r="F53" s="8">
        <v>120</v>
      </c>
      <c r="G53" s="8">
        <v>100</v>
      </c>
    </row>
    <row r="54" spans="1:7" s="46" customFormat="1" ht="33" customHeight="1">
      <c r="A54" s="23" t="s">
        <v>193</v>
      </c>
      <c r="B54" s="1" t="s">
        <v>155</v>
      </c>
      <c r="C54" s="8">
        <f>SUM(D54:G54)</f>
        <v>300</v>
      </c>
      <c r="D54" s="8">
        <v>60</v>
      </c>
      <c r="E54" s="8">
        <v>190</v>
      </c>
      <c r="F54" s="8"/>
      <c r="G54" s="8">
        <v>50</v>
      </c>
    </row>
    <row r="55" spans="1:7" s="46" customFormat="1" ht="15.75">
      <c r="A55" s="23"/>
      <c r="B55" s="29" t="s">
        <v>8</v>
      </c>
      <c r="C55" s="13">
        <f>SUM(C50:C54)</f>
        <v>2035.6</v>
      </c>
      <c r="D55" s="13">
        <f>SUM(D50:D54)</f>
        <v>408.9</v>
      </c>
      <c r="E55" s="13">
        <f>SUM(E50:E54)</f>
        <v>818.9</v>
      </c>
      <c r="F55" s="13">
        <f>SUM(F50:F54)</f>
        <v>428.9</v>
      </c>
      <c r="G55" s="13">
        <f>SUM(G50:G54)</f>
        <v>378.9</v>
      </c>
    </row>
    <row r="56" spans="1:7" s="46" customFormat="1" ht="15.75">
      <c r="A56" s="34" t="s">
        <v>13</v>
      </c>
      <c r="B56" s="12" t="s">
        <v>159</v>
      </c>
      <c r="C56" s="8"/>
      <c r="D56" s="8"/>
      <c r="E56" s="8"/>
      <c r="F56" s="8"/>
      <c r="G56" s="8"/>
    </row>
    <row r="57" spans="1:7" s="46" customFormat="1" ht="31.5">
      <c r="A57" s="23" t="s">
        <v>31</v>
      </c>
      <c r="B57" s="1" t="s">
        <v>156</v>
      </c>
      <c r="C57" s="8">
        <f>SUM(D57:G57)</f>
        <v>236.79999999999998</v>
      </c>
      <c r="D57" s="8">
        <v>81.7</v>
      </c>
      <c r="E57" s="8">
        <v>70.5</v>
      </c>
      <c r="F57" s="8">
        <v>84.6</v>
      </c>
      <c r="G57" s="8"/>
    </row>
    <row r="58" spans="1:7" s="46" customFormat="1" ht="31.5">
      <c r="A58" s="28" t="s">
        <v>57</v>
      </c>
      <c r="B58" s="31" t="s">
        <v>157</v>
      </c>
      <c r="C58" s="33">
        <f>SUM(D58:G58)</f>
        <v>2700</v>
      </c>
      <c r="D58" s="33">
        <v>675</v>
      </c>
      <c r="E58" s="33">
        <v>675</v>
      </c>
      <c r="F58" s="33">
        <v>675</v>
      </c>
      <c r="G58" s="33">
        <v>675</v>
      </c>
    </row>
    <row r="59" spans="1:7" s="46" customFormat="1" ht="47.25">
      <c r="A59" s="28" t="s">
        <v>69</v>
      </c>
      <c r="B59" s="100" t="s">
        <v>195</v>
      </c>
      <c r="C59" s="33"/>
      <c r="D59" s="33"/>
      <c r="E59" s="33"/>
      <c r="F59" s="33"/>
      <c r="G59" s="33"/>
    </row>
    <row r="60" spans="1:7" s="80" customFormat="1" ht="33.75" customHeight="1">
      <c r="A60" s="23"/>
      <c r="B60" s="29" t="s">
        <v>14</v>
      </c>
      <c r="C60" s="13">
        <f>SUM(C57:C59)</f>
        <v>2936.8</v>
      </c>
      <c r="D60" s="13">
        <f>SUM(D57:D59)</f>
        <v>756.7</v>
      </c>
      <c r="E60" s="13">
        <f>SUM(E57:E59)</f>
        <v>745.5</v>
      </c>
      <c r="F60" s="13">
        <f>SUM(F57:F59)</f>
        <v>759.6</v>
      </c>
      <c r="G60" s="13">
        <f>SUM(G57:G59)</f>
        <v>675</v>
      </c>
    </row>
    <row r="61" spans="1:7" s="80" customFormat="1" ht="45.75" customHeight="1">
      <c r="A61" s="23"/>
      <c r="B61" s="29" t="s">
        <v>190</v>
      </c>
      <c r="C61" s="13">
        <f>SUM(C24+C34+C42+C48+C55+C60)</f>
        <v>16922.7</v>
      </c>
      <c r="D61" s="13">
        <f>D24+D34+D42+D48+D55+D60</f>
        <v>2910.9000000000005</v>
      </c>
      <c r="E61" s="13">
        <f>E24+E34+E42+E48+E55+E60</f>
        <v>4030.0000000000005</v>
      </c>
      <c r="F61" s="13">
        <f>F24+F34+F42+F48+F55+F60</f>
        <v>5237.7</v>
      </c>
      <c r="G61" s="13">
        <f>G24+G34+G42+G48+G55+G60</f>
        <v>4744.1</v>
      </c>
    </row>
    <row r="62" spans="1:7" s="46" customFormat="1" ht="15.75">
      <c r="A62" s="92"/>
      <c r="B62" s="89" t="s">
        <v>180</v>
      </c>
      <c r="C62" s="93">
        <f>SUM(D62:G62)</f>
        <v>16685.9</v>
      </c>
      <c r="D62" s="93">
        <f>D61-D63</f>
        <v>2829.2000000000007</v>
      </c>
      <c r="E62" s="93">
        <f>E61-E63</f>
        <v>3959.5000000000005</v>
      </c>
      <c r="F62" s="93">
        <f>F61-F63</f>
        <v>5153.099999999999</v>
      </c>
      <c r="G62" s="93">
        <f>G61-G63</f>
        <v>4744.1</v>
      </c>
    </row>
    <row r="63" spans="1:7" s="46" customFormat="1" ht="15.75">
      <c r="A63" s="94"/>
      <c r="B63" s="55" t="s">
        <v>181</v>
      </c>
      <c r="C63" s="18">
        <f>C57</f>
        <v>236.79999999999998</v>
      </c>
      <c r="D63" s="18">
        <f>D57</f>
        <v>81.7</v>
      </c>
      <c r="E63" s="18">
        <f>E57</f>
        <v>70.5</v>
      </c>
      <c r="F63" s="18">
        <f>F57</f>
        <v>84.6</v>
      </c>
      <c r="G63" s="18">
        <f>G57</f>
        <v>0</v>
      </c>
    </row>
    <row r="64" spans="1:7" s="56" customFormat="1" ht="15.75">
      <c r="A64" s="95"/>
      <c r="B64" s="22"/>
      <c r="C64" s="96"/>
      <c r="D64" s="96"/>
      <c r="E64" s="96"/>
      <c r="F64" s="96"/>
      <c r="G64" s="96"/>
    </row>
    <row r="65" spans="1:7" s="56" customFormat="1" ht="15.75">
      <c r="A65" s="116"/>
      <c r="B65" s="103" t="s">
        <v>243</v>
      </c>
      <c r="C65" s="117"/>
      <c r="D65" s="117"/>
      <c r="E65" s="117"/>
      <c r="F65" s="117"/>
      <c r="G65" s="117"/>
    </row>
    <row r="66" spans="1:7" s="81" customFormat="1" ht="15.75">
      <c r="A66" s="116"/>
      <c r="B66" s="103" t="s">
        <v>244</v>
      </c>
      <c r="C66" s="118"/>
      <c r="D66" s="118"/>
      <c r="E66" s="118"/>
      <c r="F66" s="118">
        <v>550</v>
      </c>
      <c r="G66" s="118">
        <v>850</v>
      </c>
    </row>
    <row r="67" spans="1:7" s="81" customFormat="1" ht="15.75">
      <c r="A67" s="116"/>
      <c r="B67" s="103" t="s">
        <v>245</v>
      </c>
      <c r="C67" s="118"/>
      <c r="D67" s="118"/>
      <c r="E67" s="118"/>
      <c r="F67" s="118">
        <v>199.93</v>
      </c>
      <c r="G67" s="118">
        <v>48.87</v>
      </c>
    </row>
    <row r="68" spans="1:7" s="81" customFormat="1" ht="15.75">
      <c r="A68" s="119"/>
      <c r="B68" s="105" t="s">
        <v>246</v>
      </c>
      <c r="C68" s="120">
        <f>SUM(F68:G68)</f>
        <v>1648.8000000000002</v>
      </c>
      <c r="D68" s="121"/>
      <c r="E68" s="121"/>
      <c r="F68" s="120">
        <f>SUM(F66:F67)</f>
        <v>749.9300000000001</v>
      </c>
      <c r="G68" s="120">
        <f>SUM(G66:G67)</f>
        <v>898.87</v>
      </c>
    </row>
    <row r="69" spans="1:7" s="81" customFormat="1" ht="15.75">
      <c r="A69" s="119"/>
      <c r="B69" s="122"/>
      <c r="C69" s="121"/>
      <c r="D69" s="121"/>
      <c r="E69" s="121"/>
      <c r="F69" s="121"/>
      <c r="G69" s="121"/>
    </row>
    <row r="70" spans="1:7" ht="31.5">
      <c r="A70" s="119"/>
      <c r="B70" s="105" t="s">
        <v>247</v>
      </c>
      <c r="C70" s="123">
        <f>SUM(C68,C62,)</f>
        <v>18334.7</v>
      </c>
      <c r="D70" s="124"/>
      <c r="E70" s="124"/>
      <c r="F70" s="123">
        <f>SUM(F68,F62,)</f>
        <v>5903.03</v>
      </c>
      <c r="G70" s="120">
        <f>SUM(G68,G62,)</f>
        <v>5642.97</v>
      </c>
    </row>
  </sheetData>
  <sheetProtection/>
  <mergeCells count="16">
    <mergeCell ref="D1:G1"/>
    <mergeCell ref="D2:G2"/>
    <mergeCell ref="A10:A12"/>
    <mergeCell ref="B10:B12"/>
    <mergeCell ref="A8:G8"/>
    <mergeCell ref="D5:G5"/>
    <mergeCell ref="A6:G6"/>
    <mergeCell ref="A7:G7"/>
    <mergeCell ref="D3:G3"/>
    <mergeCell ref="D4:F4"/>
    <mergeCell ref="B25:G25"/>
    <mergeCell ref="B49:G49"/>
    <mergeCell ref="C10:G10"/>
    <mergeCell ref="C11:C12"/>
    <mergeCell ref="D11:G11"/>
    <mergeCell ref="B14:G14"/>
  </mergeCells>
  <printOptions horizontalCentered="1"/>
  <pageMargins left="0.2755905511811024" right="0.2362204724409449" top="0.9055118110236221" bottom="0.35433070866141736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8" sqref="A8:A10"/>
    </sheetView>
  </sheetViews>
  <sheetFormatPr defaultColWidth="9.00390625" defaultRowHeight="12.75" outlineLevelRow="1"/>
  <cols>
    <col min="1" max="1" width="4.75390625" style="70" customWidth="1"/>
    <col min="2" max="2" width="58.125" style="65" customWidth="1"/>
    <col min="3" max="3" width="11.25390625" style="36" customWidth="1"/>
    <col min="4" max="4" width="9.25390625" style="36" customWidth="1"/>
    <col min="5" max="6" width="10.125" style="36" customWidth="1"/>
    <col min="7" max="7" width="10.00390625" style="36" customWidth="1"/>
    <col min="8" max="8" width="0" style="36" hidden="1" customWidth="1"/>
    <col min="9" max="16384" width="9.125" style="36" customWidth="1"/>
  </cols>
  <sheetData>
    <row r="1" spans="1:7" ht="15.75">
      <c r="A1" s="42"/>
      <c r="B1" s="64"/>
      <c r="D1" s="143" t="s">
        <v>230</v>
      </c>
      <c r="E1" s="143"/>
      <c r="F1" s="143"/>
      <c r="G1" s="143"/>
    </row>
    <row r="2" spans="1:7" ht="15.75">
      <c r="A2" s="42"/>
      <c r="D2" s="143" t="s">
        <v>250</v>
      </c>
      <c r="E2" s="143"/>
      <c r="F2" s="143"/>
      <c r="G2" s="143"/>
    </row>
    <row r="3" spans="1:7" ht="15.75">
      <c r="A3" s="42"/>
      <c r="B3" s="64"/>
      <c r="D3" s="143" t="s">
        <v>251</v>
      </c>
      <c r="E3" s="143"/>
      <c r="F3" s="143"/>
      <c r="G3" s="143"/>
    </row>
    <row r="4" spans="1:7" ht="15.75">
      <c r="A4" s="42"/>
      <c r="B4" s="64"/>
      <c r="C4" s="40"/>
      <c r="D4" s="143" t="s">
        <v>232</v>
      </c>
      <c r="E4" s="143"/>
      <c r="F4" s="143"/>
      <c r="G4" s="30"/>
    </row>
    <row r="5" spans="1:7" ht="15.75">
      <c r="A5" s="156" t="s">
        <v>108</v>
      </c>
      <c r="B5" s="156"/>
      <c r="C5" s="156"/>
      <c r="D5" s="156"/>
      <c r="E5" s="156"/>
      <c r="F5" s="156"/>
      <c r="G5" s="63"/>
    </row>
    <row r="6" spans="1:7" ht="16.5" customHeight="1">
      <c r="A6" s="150" t="s">
        <v>207</v>
      </c>
      <c r="B6" s="150"/>
      <c r="C6" s="150"/>
      <c r="D6" s="150"/>
      <c r="E6" s="150"/>
      <c r="F6" s="150"/>
      <c r="G6" s="150"/>
    </row>
    <row r="7" spans="1:7" ht="15" customHeight="1">
      <c r="A7" s="147" t="s">
        <v>252</v>
      </c>
      <c r="B7" s="147"/>
      <c r="C7" s="147"/>
      <c r="D7" s="147"/>
      <c r="E7" s="147"/>
      <c r="F7" s="147"/>
      <c r="G7" s="30"/>
    </row>
    <row r="8" spans="1:8" ht="25.5" customHeight="1">
      <c r="A8" s="142" t="s">
        <v>90</v>
      </c>
      <c r="B8" s="137" t="s">
        <v>91</v>
      </c>
      <c r="C8" s="132" t="s">
        <v>205</v>
      </c>
      <c r="D8" s="132"/>
      <c r="E8" s="132"/>
      <c r="F8" s="132"/>
      <c r="G8" s="132"/>
      <c r="H8" s="137" t="s">
        <v>158</v>
      </c>
    </row>
    <row r="9" spans="1:8" ht="15.75">
      <c r="A9" s="142"/>
      <c r="B9" s="137"/>
      <c r="C9" s="132" t="s">
        <v>5</v>
      </c>
      <c r="D9" s="132" t="s">
        <v>4</v>
      </c>
      <c r="E9" s="132"/>
      <c r="F9" s="132"/>
      <c r="G9" s="132"/>
      <c r="H9" s="137"/>
    </row>
    <row r="10" spans="1:8" ht="24" customHeight="1">
      <c r="A10" s="142"/>
      <c r="B10" s="137"/>
      <c r="C10" s="132"/>
      <c r="D10" s="51" t="s">
        <v>0</v>
      </c>
      <c r="E10" s="51" t="s">
        <v>1</v>
      </c>
      <c r="F10" s="51" t="s">
        <v>2</v>
      </c>
      <c r="G10" s="51" t="s">
        <v>3</v>
      </c>
      <c r="H10" s="137"/>
    </row>
    <row r="11" spans="1:8" s="61" customFormat="1" ht="15.75">
      <c r="A11" s="6" t="s">
        <v>32</v>
      </c>
      <c r="B11" s="62" t="s">
        <v>33</v>
      </c>
      <c r="C11" s="59" t="s">
        <v>36</v>
      </c>
      <c r="D11" s="59" t="s">
        <v>37</v>
      </c>
      <c r="E11" s="59" t="s">
        <v>38</v>
      </c>
      <c r="F11" s="59" t="s">
        <v>39</v>
      </c>
      <c r="G11" s="59" t="s">
        <v>43</v>
      </c>
      <c r="H11" s="60">
        <v>13</v>
      </c>
    </row>
    <row r="12" spans="1:8" s="46" customFormat="1" ht="42.75" customHeight="1" outlineLevel="1">
      <c r="A12" s="10" t="s">
        <v>6</v>
      </c>
      <c r="B12" s="153" t="s">
        <v>182</v>
      </c>
      <c r="C12" s="154"/>
      <c r="D12" s="154"/>
      <c r="E12" s="154"/>
      <c r="F12" s="154"/>
      <c r="G12" s="155"/>
      <c r="H12" s="37"/>
    </row>
    <row r="13" spans="1:8" s="46" customFormat="1" ht="33" customHeight="1" outlineLevel="1">
      <c r="A13" s="24" t="s">
        <v>15</v>
      </c>
      <c r="B13" s="1" t="s">
        <v>176</v>
      </c>
      <c r="C13" s="8">
        <f>D13+E13+F13+G13</f>
        <v>50</v>
      </c>
      <c r="D13" s="33">
        <v>50</v>
      </c>
      <c r="E13" s="8"/>
      <c r="F13" s="8"/>
      <c r="G13" s="8"/>
      <c r="H13" s="71"/>
    </row>
    <row r="14" spans="1:8" s="46" customFormat="1" ht="33" customHeight="1" outlineLevel="1">
      <c r="A14" s="24" t="s">
        <v>16</v>
      </c>
      <c r="B14" s="1" t="s">
        <v>196</v>
      </c>
      <c r="C14" s="8">
        <f>SUM(D14:G14)</f>
        <v>150</v>
      </c>
      <c r="D14" s="33"/>
      <c r="E14" s="8">
        <v>150</v>
      </c>
      <c r="F14" s="8"/>
      <c r="G14" s="8"/>
      <c r="H14" s="71"/>
    </row>
    <row r="15" spans="1:8" s="46" customFormat="1" ht="33.75" customHeight="1" outlineLevel="1">
      <c r="A15" s="67" t="s">
        <v>17</v>
      </c>
      <c r="B15" s="1" t="s">
        <v>177</v>
      </c>
      <c r="C15" s="8">
        <f>D15+E15+F15+G15</f>
        <v>20</v>
      </c>
      <c r="D15" s="33"/>
      <c r="E15" s="8"/>
      <c r="F15" s="8"/>
      <c r="G15" s="8">
        <v>20</v>
      </c>
      <c r="H15" s="71"/>
    </row>
    <row r="16" spans="1:8" s="46" customFormat="1" ht="30.75" customHeight="1" outlineLevel="1">
      <c r="A16" s="67" t="s">
        <v>94</v>
      </c>
      <c r="B16" s="1" t="s">
        <v>197</v>
      </c>
      <c r="C16" s="8">
        <f>SUM(D16:G16)</f>
        <v>50</v>
      </c>
      <c r="D16" s="33">
        <v>50</v>
      </c>
      <c r="E16" s="8"/>
      <c r="F16" s="8"/>
      <c r="G16" s="8"/>
      <c r="H16" s="71"/>
    </row>
    <row r="17" spans="1:8" s="46" customFormat="1" ht="19.5" customHeight="1" outlineLevel="1">
      <c r="A17" s="67" t="s">
        <v>95</v>
      </c>
      <c r="B17" s="1" t="s">
        <v>109</v>
      </c>
      <c r="C17" s="8">
        <f>SUM(D17:G17)</f>
        <v>140</v>
      </c>
      <c r="D17" s="33">
        <v>35</v>
      </c>
      <c r="E17" s="8">
        <v>35</v>
      </c>
      <c r="F17" s="8">
        <v>35</v>
      </c>
      <c r="G17" s="8">
        <v>35</v>
      </c>
      <c r="H17" s="71"/>
    </row>
    <row r="18" spans="1:8" s="46" customFormat="1" ht="20.25" customHeight="1" outlineLevel="1">
      <c r="A18" s="67" t="s">
        <v>96</v>
      </c>
      <c r="B18" s="1" t="s">
        <v>110</v>
      </c>
      <c r="C18" s="8">
        <f>D18+E18+F18+G18</f>
        <v>200</v>
      </c>
      <c r="D18" s="33">
        <v>35</v>
      </c>
      <c r="E18" s="8">
        <v>50</v>
      </c>
      <c r="F18" s="8">
        <v>80</v>
      </c>
      <c r="G18" s="8">
        <v>35</v>
      </c>
      <c r="H18" s="71"/>
    </row>
    <row r="19" spans="1:8" s="46" customFormat="1" ht="33" customHeight="1" outlineLevel="1">
      <c r="A19" s="67" t="s">
        <v>107</v>
      </c>
      <c r="B19" s="1" t="s">
        <v>198</v>
      </c>
      <c r="C19" s="8">
        <f>SUM(D19:G19)</f>
        <v>30</v>
      </c>
      <c r="D19" s="33"/>
      <c r="E19" s="8">
        <v>15</v>
      </c>
      <c r="F19" s="8"/>
      <c r="G19" s="8">
        <v>15</v>
      </c>
      <c r="H19" s="71"/>
    </row>
    <row r="20" spans="1:8" s="46" customFormat="1" ht="33.75" customHeight="1" outlineLevel="1">
      <c r="A20" s="24" t="s">
        <v>111</v>
      </c>
      <c r="B20" s="1" t="s">
        <v>178</v>
      </c>
      <c r="C20" s="8">
        <f>D20+E20+F20+G20</f>
        <v>600</v>
      </c>
      <c r="D20" s="33">
        <v>100</v>
      </c>
      <c r="E20" s="8">
        <v>175</v>
      </c>
      <c r="F20" s="8">
        <v>175</v>
      </c>
      <c r="G20" s="8">
        <v>150</v>
      </c>
      <c r="H20" s="71"/>
    </row>
    <row r="21" spans="1:8" s="46" customFormat="1" ht="34.5" customHeight="1" outlineLevel="1">
      <c r="A21" s="24" t="s">
        <v>199</v>
      </c>
      <c r="B21" s="1" t="s">
        <v>200</v>
      </c>
      <c r="C21" s="8">
        <f>SUM(D21:G21)</f>
        <v>400</v>
      </c>
      <c r="D21" s="33">
        <v>60</v>
      </c>
      <c r="E21" s="8">
        <v>100</v>
      </c>
      <c r="F21" s="8">
        <v>100</v>
      </c>
      <c r="G21" s="8">
        <v>140</v>
      </c>
      <c r="H21" s="71"/>
    </row>
    <row r="22" spans="1:8" s="46" customFormat="1" ht="19.5" customHeight="1">
      <c r="A22" s="67"/>
      <c r="B22" s="68" t="s">
        <v>112</v>
      </c>
      <c r="C22" s="13">
        <f>SUM(C13:C21)</f>
        <v>1640</v>
      </c>
      <c r="D22" s="13">
        <f>SUM(D13:D21)</f>
        <v>330</v>
      </c>
      <c r="E22" s="13">
        <f>SUM(E13:E21)</f>
        <v>525</v>
      </c>
      <c r="F22" s="13">
        <f>SUM(F13:F21)</f>
        <v>390</v>
      </c>
      <c r="G22" s="13">
        <f>SUM(G13:G21)</f>
        <v>395</v>
      </c>
      <c r="H22" s="71"/>
    </row>
    <row r="23" spans="1:8" s="46" customFormat="1" ht="21.75" customHeight="1" outlineLevel="1">
      <c r="A23" s="69" t="s">
        <v>92</v>
      </c>
      <c r="B23" s="12" t="s">
        <v>194</v>
      </c>
      <c r="C23" s="27"/>
      <c r="D23" s="72"/>
      <c r="E23" s="26"/>
      <c r="F23" s="26"/>
      <c r="G23" s="26"/>
      <c r="H23" s="71"/>
    </row>
    <row r="24" spans="1:8" s="46" customFormat="1" ht="20.25" customHeight="1" outlineLevel="1">
      <c r="A24" s="67" t="s">
        <v>18</v>
      </c>
      <c r="B24" s="1" t="s">
        <v>161</v>
      </c>
      <c r="C24" s="8">
        <f>D24+E24+F24+G24</f>
        <v>90</v>
      </c>
      <c r="D24" s="33">
        <v>45</v>
      </c>
      <c r="E24" s="8">
        <v>30</v>
      </c>
      <c r="F24" s="8"/>
      <c r="G24" s="8">
        <v>15</v>
      </c>
      <c r="H24" s="71"/>
    </row>
    <row r="25" spans="1:8" s="46" customFormat="1" ht="28.5" customHeight="1" outlineLevel="1">
      <c r="A25" s="67" t="s">
        <v>19</v>
      </c>
      <c r="B25" s="1" t="s">
        <v>162</v>
      </c>
      <c r="C25" s="8">
        <f>D25+E25+F25+G25</f>
        <v>100</v>
      </c>
      <c r="D25" s="33"/>
      <c r="E25" s="8">
        <v>60</v>
      </c>
      <c r="F25" s="8"/>
      <c r="G25" s="8">
        <v>40</v>
      </c>
      <c r="H25" s="71"/>
    </row>
    <row r="26" spans="1:8" s="46" customFormat="1" ht="46.5" customHeight="1" outlineLevel="1">
      <c r="A26" s="67" t="s">
        <v>20</v>
      </c>
      <c r="B26" s="1" t="s">
        <v>163</v>
      </c>
      <c r="C26" s="8">
        <f>D26+E26+F26+G26</f>
        <v>200</v>
      </c>
      <c r="D26" s="33">
        <v>30</v>
      </c>
      <c r="E26" s="8">
        <v>50</v>
      </c>
      <c r="F26" s="8">
        <v>70</v>
      </c>
      <c r="G26" s="8">
        <v>50</v>
      </c>
      <c r="H26" s="71"/>
    </row>
    <row r="27" spans="1:8" s="46" customFormat="1" ht="78.75" outlineLevel="1">
      <c r="A27" s="24" t="s">
        <v>21</v>
      </c>
      <c r="B27" s="1" t="s">
        <v>191</v>
      </c>
      <c r="C27" s="8">
        <f>D27+E27+F27+G27</f>
        <v>700</v>
      </c>
      <c r="D27" s="33">
        <v>100</v>
      </c>
      <c r="E27" s="8">
        <v>200</v>
      </c>
      <c r="F27" s="8">
        <v>200</v>
      </c>
      <c r="G27" s="8">
        <v>200</v>
      </c>
      <c r="H27" s="71"/>
    </row>
    <row r="28" spans="1:8" s="46" customFormat="1" ht="15.75" customHeight="1">
      <c r="A28" s="24"/>
      <c r="B28" s="68" t="s">
        <v>113</v>
      </c>
      <c r="C28" s="13">
        <f>SUM(C24:C27)</f>
        <v>1090</v>
      </c>
      <c r="D28" s="13">
        <f>SUM(D24:D27)</f>
        <v>175</v>
      </c>
      <c r="E28" s="13">
        <f>SUM(E24:E27)</f>
        <v>340</v>
      </c>
      <c r="F28" s="13">
        <f>SUM(F24:F27)</f>
        <v>270</v>
      </c>
      <c r="G28" s="13">
        <f>SUM(G24:G27)</f>
        <v>305</v>
      </c>
      <c r="H28" s="71"/>
    </row>
    <row r="29" spans="1:8" s="46" customFormat="1" ht="33" customHeight="1" outlineLevel="1">
      <c r="A29" s="57" t="s">
        <v>114</v>
      </c>
      <c r="B29" s="151" t="s">
        <v>164</v>
      </c>
      <c r="C29" s="152"/>
      <c r="D29" s="152"/>
      <c r="E29" s="152"/>
      <c r="F29" s="152"/>
      <c r="G29" s="152"/>
      <c r="H29" s="99"/>
    </row>
    <row r="30" spans="1:8" s="46" customFormat="1" ht="30.75" customHeight="1" outlineLevel="1">
      <c r="A30" s="24" t="s">
        <v>26</v>
      </c>
      <c r="B30" s="1" t="s">
        <v>187</v>
      </c>
      <c r="C30" s="8">
        <f>D30+E30+F30+G30</f>
        <v>240.00000000000003</v>
      </c>
      <c r="D30" s="33">
        <v>47.7</v>
      </c>
      <c r="E30" s="8">
        <v>66.7</v>
      </c>
      <c r="F30" s="8">
        <v>66.7</v>
      </c>
      <c r="G30" s="8">
        <v>58.9</v>
      </c>
      <c r="H30" s="71"/>
    </row>
    <row r="31" spans="1:8" s="46" customFormat="1" ht="31.5" customHeight="1" outlineLevel="1">
      <c r="A31" s="24" t="s">
        <v>27</v>
      </c>
      <c r="B31" s="1" t="s">
        <v>165</v>
      </c>
      <c r="C31" s="8">
        <f>SUM(D31:G31)</f>
        <v>100</v>
      </c>
      <c r="D31" s="33"/>
      <c r="E31" s="8">
        <v>40</v>
      </c>
      <c r="F31" s="8">
        <v>40</v>
      </c>
      <c r="G31" s="8">
        <v>20</v>
      </c>
      <c r="H31" s="71"/>
    </row>
    <row r="32" spans="1:8" s="46" customFormat="1" ht="15.75">
      <c r="A32" s="24"/>
      <c r="B32" s="68" t="s">
        <v>115</v>
      </c>
      <c r="C32" s="73">
        <f>C30+C31</f>
        <v>340</v>
      </c>
      <c r="D32" s="74">
        <f>D30+D31</f>
        <v>47.7</v>
      </c>
      <c r="E32" s="75">
        <f>E30+E31</f>
        <v>106.7</v>
      </c>
      <c r="F32" s="75">
        <f>F30+F31</f>
        <v>106.7</v>
      </c>
      <c r="G32" s="75">
        <f>G30+G31</f>
        <v>78.9</v>
      </c>
      <c r="H32" s="71"/>
    </row>
    <row r="33" spans="1:8" s="3" customFormat="1" ht="15.75" outlineLevel="1">
      <c r="A33" s="57" t="s">
        <v>10</v>
      </c>
      <c r="B33" s="12" t="s">
        <v>122</v>
      </c>
      <c r="C33" s="27"/>
      <c r="D33" s="72"/>
      <c r="E33" s="26"/>
      <c r="F33" s="26"/>
      <c r="G33" s="26"/>
      <c r="H33" s="76"/>
    </row>
    <row r="34" spans="1:8" s="46" customFormat="1" ht="48" customHeight="1" outlineLevel="1">
      <c r="A34" s="24" t="s">
        <v>28</v>
      </c>
      <c r="B34" s="1" t="s">
        <v>166</v>
      </c>
      <c r="C34" s="8">
        <f>D34+E34+F34+G34</f>
        <v>290</v>
      </c>
      <c r="D34" s="33">
        <v>75.2</v>
      </c>
      <c r="E34" s="8">
        <v>89.5</v>
      </c>
      <c r="F34" s="8">
        <v>50.1</v>
      </c>
      <c r="G34" s="8">
        <v>75.2</v>
      </c>
      <c r="H34" s="71"/>
    </row>
    <row r="35" spans="1:8" s="46" customFormat="1" ht="34.5" customHeight="1" outlineLevel="1">
      <c r="A35" s="24" t="s">
        <v>67</v>
      </c>
      <c r="B35" s="1" t="s">
        <v>201</v>
      </c>
      <c r="C35" s="8">
        <f>SUM(D35:G35)</f>
        <v>40</v>
      </c>
      <c r="D35" s="33"/>
      <c r="E35" s="8"/>
      <c r="F35" s="8">
        <v>40</v>
      </c>
      <c r="G35" s="8"/>
      <c r="H35" s="71"/>
    </row>
    <row r="36" spans="1:8" s="46" customFormat="1" ht="36" customHeight="1" outlineLevel="1">
      <c r="A36" s="24" t="s">
        <v>99</v>
      </c>
      <c r="B36" s="1" t="s">
        <v>203</v>
      </c>
      <c r="C36" s="8">
        <f>SUM(D36:G36)</f>
        <v>50</v>
      </c>
      <c r="D36" s="33"/>
      <c r="E36" s="8">
        <v>50</v>
      </c>
      <c r="F36" s="8"/>
      <c r="G36" s="8"/>
      <c r="H36" s="71"/>
    </row>
    <row r="37" spans="1:8" s="46" customFormat="1" ht="37.5" customHeight="1" outlineLevel="1">
      <c r="A37" s="24" t="s">
        <v>102</v>
      </c>
      <c r="B37" s="1" t="s">
        <v>202</v>
      </c>
      <c r="C37" s="8">
        <f>SUM(D37:G37)</f>
        <v>50</v>
      </c>
      <c r="D37" s="33"/>
      <c r="E37" s="8"/>
      <c r="F37" s="8"/>
      <c r="G37" s="8">
        <v>50</v>
      </c>
      <c r="H37" s="71"/>
    </row>
    <row r="38" spans="1:17" s="46" customFormat="1" ht="21" customHeight="1">
      <c r="A38" s="24"/>
      <c r="B38" s="68" t="s">
        <v>116</v>
      </c>
      <c r="C38" s="13">
        <f>SUM(C34:C37)</f>
        <v>430</v>
      </c>
      <c r="D38" s="13">
        <f>SUM(D34:D37)</f>
        <v>75.2</v>
      </c>
      <c r="E38" s="13">
        <f>SUM(E34:E37)</f>
        <v>139.5</v>
      </c>
      <c r="F38" s="13">
        <f>SUM(F34:F37)</f>
        <v>90.1</v>
      </c>
      <c r="G38" s="13">
        <f>SUM(G34:G37)</f>
        <v>125.2</v>
      </c>
      <c r="H38" s="71"/>
      <c r="I38" s="48"/>
      <c r="J38" s="48"/>
      <c r="K38" s="48"/>
      <c r="L38" s="48"/>
      <c r="M38" s="48"/>
      <c r="N38" s="48"/>
      <c r="O38" s="48"/>
      <c r="P38" s="48"/>
      <c r="Q38" s="48"/>
    </row>
    <row r="39" spans="1:8" s="46" customFormat="1" ht="15.75" outlineLevel="1">
      <c r="A39" s="57" t="s">
        <v>9</v>
      </c>
      <c r="B39" s="12" t="s">
        <v>167</v>
      </c>
      <c r="C39" s="27"/>
      <c r="D39" s="72"/>
      <c r="E39" s="26"/>
      <c r="F39" s="26"/>
      <c r="G39" s="26"/>
      <c r="H39" s="71"/>
    </row>
    <row r="40" spans="1:8" s="46" customFormat="1" ht="31.5" outlineLevel="1">
      <c r="A40" s="24" t="s">
        <v>29</v>
      </c>
      <c r="B40" s="1" t="s">
        <v>168</v>
      </c>
      <c r="C40" s="8">
        <f>D40+E40+F40+G40</f>
        <v>370</v>
      </c>
      <c r="D40" s="33">
        <v>90</v>
      </c>
      <c r="E40" s="33">
        <v>100</v>
      </c>
      <c r="F40" s="33">
        <v>90</v>
      </c>
      <c r="G40" s="33">
        <v>90</v>
      </c>
      <c r="H40" s="71"/>
    </row>
    <row r="41" spans="1:8" s="46" customFormat="1" ht="31.5" outlineLevel="1">
      <c r="A41" s="24" t="s">
        <v>30</v>
      </c>
      <c r="B41" s="1" t="s">
        <v>169</v>
      </c>
      <c r="C41" s="8">
        <f>D41+E41+F41+G41</f>
        <v>178</v>
      </c>
      <c r="D41" s="33">
        <v>41.2</v>
      </c>
      <c r="E41" s="33">
        <v>51.4</v>
      </c>
      <c r="F41" s="33">
        <v>44.2</v>
      </c>
      <c r="G41" s="33">
        <v>41.2</v>
      </c>
      <c r="H41" s="71"/>
    </row>
    <row r="42" spans="1:8" s="46" customFormat="1" ht="31.5" outlineLevel="1">
      <c r="A42" s="24" t="s">
        <v>97</v>
      </c>
      <c r="B42" s="1" t="s">
        <v>170</v>
      </c>
      <c r="C42" s="8">
        <f>D42+E42+F42+G42</f>
        <v>700</v>
      </c>
      <c r="D42" s="33">
        <v>185</v>
      </c>
      <c r="E42" s="33">
        <v>195</v>
      </c>
      <c r="F42" s="33">
        <v>136.7</v>
      </c>
      <c r="G42" s="33">
        <v>183.3</v>
      </c>
      <c r="H42" s="71"/>
    </row>
    <row r="43" spans="1:8" s="46" customFormat="1" ht="48" customHeight="1" outlineLevel="1">
      <c r="A43" s="24" t="s">
        <v>98</v>
      </c>
      <c r="B43" s="1" t="s">
        <v>171</v>
      </c>
      <c r="C43" s="8">
        <f>D43+E43+F43+G43</f>
        <v>1729</v>
      </c>
      <c r="D43" s="33">
        <v>314.6</v>
      </c>
      <c r="E43" s="33">
        <v>474.8</v>
      </c>
      <c r="F43" s="33">
        <v>491</v>
      </c>
      <c r="G43" s="33">
        <v>448.6</v>
      </c>
      <c r="H43" s="71"/>
    </row>
    <row r="44" spans="1:8" s="46" customFormat="1" ht="15.75">
      <c r="A44" s="24"/>
      <c r="B44" s="68" t="s">
        <v>117</v>
      </c>
      <c r="C44" s="13">
        <f>SUM(C40:C43)</f>
        <v>2977</v>
      </c>
      <c r="D44" s="13">
        <f>SUM(D40:D43)</f>
        <v>630.8</v>
      </c>
      <c r="E44" s="13">
        <f>SUM(E40:E43)</f>
        <v>821.2</v>
      </c>
      <c r="F44" s="13">
        <f>SUM(F40:F43)</f>
        <v>761.9</v>
      </c>
      <c r="G44" s="13">
        <f>SUM(G40:G43)</f>
        <v>763.1</v>
      </c>
      <c r="H44" s="71"/>
    </row>
    <row r="45" spans="1:8" s="46" customFormat="1" ht="15.75" outlineLevel="1">
      <c r="A45" s="57" t="s">
        <v>13</v>
      </c>
      <c r="B45" s="12" t="s">
        <v>172</v>
      </c>
      <c r="C45" s="27"/>
      <c r="D45" s="72"/>
      <c r="E45" s="26"/>
      <c r="F45" s="26"/>
      <c r="G45" s="26"/>
      <c r="H45" s="71"/>
    </row>
    <row r="46" spans="1:8" s="46" customFormat="1" ht="31.5" outlineLevel="1">
      <c r="A46" s="24" t="s">
        <v>31</v>
      </c>
      <c r="B46" s="1" t="s">
        <v>173</v>
      </c>
      <c r="C46" s="8">
        <f>D46+E46+F46+G46</f>
        <v>1600</v>
      </c>
      <c r="D46" s="72">
        <v>77</v>
      </c>
      <c r="E46" s="26">
        <v>658.8</v>
      </c>
      <c r="F46" s="97">
        <v>547.5</v>
      </c>
      <c r="G46" s="97">
        <v>316.7</v>
      </c>
      <c r="H46" s="71"/>
    </row>
    <row r="47" spans="1:8" s="80" customFormat="1" ht="61.5" customHeight="1" outlineLevel="1">
      <c r="A47" s="67" t="s">
        <v>57</v>
      </c>
      <c r="B47" s="31" t="s">
        <v>179</v>
      </c>
      <c r="C47" s="33">
        <f>D47+E47+F47+G47</f>
        <v>600</v>
      </c>
      <c r="D47" s="72">
        <v>50</v>
      </c>
      <c r="E47" s="77">
        <v>200</v>
      </c>
      <c r="F47" s="98">
        <v>200</v>
      </c>
      <c r="G47" s="98">
        <v>150</v>
      </c>
      <c r="H47" s="79"/>
    </row>
    <row r="48" spans="1:8" s="46" customFormat="1" ht="15.75">
      <c r="A48" s="24"/>
      <c r="B48" s="68" t="s">
        <v>118</v>
      </c>
      <c r="C48" s="13">
        <f>SUM(C46:C47)</f>
        <v>2200</v>
      </c>
      <c r="D48" s="13">
        <f>SUM(D46:D47)</f>
        <v>127</v>
      </c>
      <c r="E48" s="13">
        <f>SUM(E46:E47)</f>
        <v>858.8</v>
      </c>
      <c r="F48" s="13">
        <f>SUM(F46:F47)</f>
        <v>747.5</v>
      </c>
      <c r="G48" s="13">
        <f>SUM(G46:G47)</f>
        <v>466.7</v>
      </c>
      <c r="H48" s="71"/>
    </row>
    <row r="49" spans="1:8" s="46" customFormat="1" ht="15.75" outlineLevel="1">
      <c r="A49" s="57" t="s">
        <v>35</v>
      </c>
      <c r="B49" s="12" t="s">
        <v>174</v>
      </c>
      <c r="C49" s="72"/>
      <c r="D49" s="72"/>
      <c r="E49" s="77"/>
      <c r="F49" s="77"/>
      <c r="G49" s="77"/>
      <c r="H49" s="71"/>
    </row>
    <row r="50" spans="1:8" s="46" customFormat="1" ht="33.75" customHeight="1" outlineLevel="1">
      <c r="A50" s="24" t="s">
        <v>119</v>
      </c>
      <c r="B50" s="1" t="s">
        <v>204</v>
      </c>
      <c r="C50" s="8">
        <f>D50+E50+F50+G50</f>
        <v>93</v>
      </c>
      <c r="D50" s="33">
        <v>60</v>
      </c>
      <c r="E50" s="8">
        <v>33</v>
      </c>
      <c r="F50" s="8"/>
      <c r="G50" s="8"/>
      <c r="H50" s="71"/>
    </row>
    <row r="51" spans="1:8" s="46" customFormat="1" ht="32.25" customHeight="1" outlineLevel="1">
      <c r="A51" s="24" t="s">
        <v>120</v>
      </c>
      <c r="B51" s="1" t="s">
        <v>121</v>
      </c>
      <c r="C51" s="8">
        <f>D51+E51+F51+G51</f>
        <v>1370.0000000000002</v>
      </c>
      <c r="D51" s="33">
        <v>70.7</v>
      </c>
      <c r="E51" s="8">
        <v>1087.4</v>
      </c>
      <c r="F51" s="8">
        <v>98</v>
      </c>
      <c r="G51" s="8">
        <v>113.9</v>
      </c>
      <c r="H51" s="71"/>
    </row>
    <row r="52" spans="1:8" s="46" customFormat="1" ht="15.75">
      <c r="A52" s="24"/>
      <c r="B52" s="68" t="s">
        <v>175</v>
      </c>
      <c r="C52" s="13">
        <f>SUM(C50:C51)</f>
        <v>1463.0000000000002</v>
      </c>
      <c r="D52" s="13">
        <f>SUM(D50:D51)</f>
        <v>130.7</v>
      </c>
      <c r="E52" s="13">
        <f>SUM(E50:E51)</f>
        <v>1120.4</v>
      </c>
      <c r="F52" s="13">
        <f>SUM(F50:F51)</f>
        <v>98</v>
      </c>
      <c r="G52" s="13">
        <f>SUM(G50:G51)</f>
        <v>113.9</v>
      </c>
      <c r="H52" s="71"/>
    </row>
    <row r="53" spans="1:8" s="46" customFormat="1" ht="15.75">
      <c r="A53" s="24"/>
      <c r="B53" s="68" t="s">
        <v>190</v>
      </c>
      <c r="C53" s="13">
        <f>SUM(C52,C48,C44,C38,C32,C28,C22,)</f>
        <v>10140</v>
      </c>
      <c r="D53" s="13">
        <f>SUM(D52,D48,D44,D38,D32,D28,D22,)</f>
        <v>1516.4</v>
      </c>
      <c r="E53" s="13">
        <f>SUM(E52,E48,E44,E38,E32,E28,E22,)</f>
        <v>3911.6</v>
      </c>
      <c r="F53" s="13">
        <f>F22+F28+F32+F38+F44+F48+F52</f>
        <v>2464.2</v>
      </c>
      <c r="G53" s="13">
        <f>G22+G28+G32+G38+G44+G48+G52</f>
        <v>2247.8</v>
      </c>
      <c r="H53" s="13">
        <f>H22+H28+H32+H38+H44+H48+H52</f>
        <v>0</v>
      </c>
    </row>
    <row r="54" spans="1:8" s="56" customFormat="1" ht="15.75">
      <c r="A54" s="90"/>
      <c r="B54" s="89" t="s">
        <v>180</v>
      </c>
      <c r="C54" s="13">
        <f>SUM(C52,C48,C44,C38,C32,C27,C26,C25,C22,)</f>
        <v>10050</v>
      </c>
      <c r="D54" s="13">
        <f>SUM(D52,D48,D44,D38,D32,D27,D26,D25,D22,)</f>
        <v>1471.4</v>
      </c>
      <c r="E54" s="13">
        <f>SUM(E52,E48,E44,E38,E32,E27,E26,E25,E22,)</f>
        <v>3881.6</v>
      </c>
      <c r="F54" s="13">
        <f>SUM(F52,F48,F44,F38,F32,F27,F26,F25,F22,)</f>
        <v>2464.2</v>
      </c>
      <c r="G54" s="13">
        <f>SUM(G52,G48,G44,G38,G32,G27,G26,G25,G22,)</f>
        <v>2232.8</v>
      </c>
      <c r="H54" s="91"/>
    </row>
    <row r="55" spans="1:2" s="81" customFormat="1" ht="15.75">
      <c r="A55" s="70"/>
      <c r="B55" s="66"/>
    </row>
    <row r="56" spans="1:2" s="81" customFormat="1" ht="15.75">
      <c r="A56" s="70"/>
      <c r="B56" s="66" t="s">
        <v>122</v>
      </c>
    </row>
    <row r="57" spans="1:2" s="81" customFormat="1" ht="15.75">
      <c r="A57" s="70"/>
      <c r="B57" s="66"/>
    </row>
    <row r="58" spans="1:2" s="81" customFormat="1" ht="15.75">
      <c r="A58" s="70"/>
      <c r="B58" s="66"/>
    </row>
    <row r="59" spans="1:2" s="81" customFormat="1" ht="15.75">
      <c r="A59" s="70"/>
      <c r="B59" s="66"/>
    </row>
    <row r="60" spans="1:2" s="81" customFormat="1" ht="15.75">
      <c r="A60" s="70"/>
      <c r="B60" s="66"/>
    </row>
  </sheetData>
  <mergeCells count="15">
    <mergeCell ref="D4:F4"/>
    <mergeCell ref="A5:F5"/>
    <mergeCell ref="D1:G1"/>
    <mergeCell ref="D2:G2"/>
    <mergeCell ref="D3:G3"/>
    <mergeCell ref="B29:G29"/>
    <mergeCell ref="A8:A10"/>
    <mergeCell ref="C8:G8"/>
    <mergeCell ref="B12:G12"/>
    <mergeCell ref="A6:G6"/>
    <mergeCell ref="H8:H10"/>
    <mergeCell ref="C9:C10"/>
    <mergeCell ref="D9:G9"/>
    <mergeCell ref="B8:B10"/>
    <mergeCell ref="A7:F7"/>
  </mergeCells>
  <printOptions horizontalCentered="1"/>
  <pageMargins left="0.31496062992125984" right="0.2362204724409449" top="0.6299212598425197" bottom="0.31496062992125984" header="0.5118110236220472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J33"/>
  <sheetViews>
    <sheetView workbookViewId="0" topLeftCell="A1">
      <selection activeCell="C33" sqref="C33"/>
    </sheetView>
  </sheetViews>
  <sheetFormatPr defaultColWidth="9.00390625" defaultRowHeight="12.75"/>
  <cols>
    <col min="2" max="2" width="27.00390625" style="0" customWidth="1"/>
    <col min="3" max="3" width="30.00390625" style="0" customWidth="1"/>
    <col min="4" max="4" width="14.875" style="0" customWidth="1"/>
    <col min="5" max="5" width="10.875" style="0" customWidth="1"/>
    <col min="6" max="6" width="11.125" style="0" customWidth="1"/>
    <col min="7" max="7" width="11.375" style="0" customWidth="1"/>
    <col min="8" max="8" width="11.125" style="0" customWidth="1"/>
  </cols>
  <sheetData>
    <row r="3" spans="1:8" ht="18.75">
      <c r="A3" s="36"/>
      <c r="B3" s="36"/>
      <c r="C3" s="159" t="s">
        <v>227</v>
      </c>
      <c r="D3" s="159"/>
      <c r="E3" s="159"/>
      <c r="F3" s="159"/>
      <c r="G3" s="159"/>
      <c r="H3" s="159"/>
    </row>
    <row r="4" spans="1:8" ht="12.75">
      <c r="A4" s="36"/>
      <c r="B4" s="36"/>
      <c r="C4" s="36"/>
      <c r="D4" s="36"/>
      <c r="E4" s="36"/>
      <c r="F4" s="36"/>
      <c r="G4" s="36"/>
      <c r="H4" s="36"/>
    </row>
    <row r="5" spans="1:8" ht="14.25" customHeight="1">
      <c r="A5" s="158" t="s">
        <v>90</v>
      </c>
      <c r="B5" s="137" t="s">
        <v>222</v>
      </c>
      <c r="C5" s="160" t="s">
        <v>237</v>
      </c>
      <c r="D5" s="157" t="s">
        <v>228</v>
      </c>
      <c r="E5" s="157"/>
      <c r="F5" s="157"/>
      <c r="G5" s="157"/>
      <c r="H5" s="157"/>
    </row>
    <row r="6" spans="1:8" ht="15.75">
      <c r="A6" s="158"/>
      <c r="B6" s="137"/>
      <c r="C6" s="160"/>
      <c r="D6" s="102" t="s">
        <v>5</v>
      </c>
      <c r="E6" s="35" t="s">
        <v>223</v>
      </c>
      <c r="F6" s="35" t="s">
        <v>224</v>
      </c>
      <c r="G6" s="35" t="s">
        <v>225</v>
      </c>
      <c r="H6" s="35" t="s">
        <v>226</v>
      </c>
    </row>
    <row r="7" spans="1:8" ht="63">
      <c r="A7" s="7">
        <v>1</v>
      </c>
      <c r="B7" s="103" t="s">
        <v>233</v>
      </c>
      <c r="C7" s="115"/>
      <c r="D7" s="113">
        <f>SUM(E7:H7)</f>
        <v>15345.9</v>
      </c>
      <c r="E7" s="113">
        <v>2829.2</v>
      </c>
      <c r="F7" s="113">
        <v>3709.5</v>
      </c>
      <c r="G7" s="113">
        <v>5153.1</v>
      </c>
      <c r="H7" s="113">
        <v>3654.1</v>
      </c>
    </row>
    <row r="8" spans="1:8" ht="67.5" customHeight="1">
      <c r="A8" s="7">
        <v>2</v>
      </c>
      <c r="B8" s="103" t="s">
        <v>234</v>
      </c>
      <c r="C8" s="115"/>
      <c r="D8" s="113">
        <f>SUM(E8:H8)</f>
        <v>8616.1</v>
      </c>
      <c r="E8" s="113">
        <v>2276.9</v>
      </c>
      <c r="F8" s="113">
        <v>3136.1</v>
      </c>
      <c r="G8" s="113">
        <v>1541.9</v>
      </c>
      <c r="H8" s="113">
        <v>1661.2</v>
      </c>
    </row>
    <row r="9" spans="1:8" ht="54" customHeight="1">
      <c r="A9" s="7">
        <v>3</v>
      </c>
      <c r="B9" s="103" t="s">
        <v>235</v>
      </c>
      <c r="C9" s="115"/>
      <c r="D9" s="113">
        <f>SUM(E9:H9)</f>
        <v>9950</v>
      </c>
      <c r="E9" s="113">
        <v>1471.4</v>
      </c>
      <c r="F9" s="113">
        <v>3881.6</v>
      </c>
      <c r="G9" s="113">
        <v>2464.2</v>
      </c>
      <c r="H9" s="113">
        <v>2132.8</v>
      </c>
    </row>
    <row r="10" spans="1:8" ht="38.25" customHeight="1">
      <c r="A10" s="7">
        <v>4</v>
      </c>
      <c r="B10" s="103" t="s">
        <v>236</v>
      </c>
      <c r="C10" s="115"/>
      <c r="D10" s="113">
        <f>SUM(E10:H10)</f>
        <v>461.8</v>
      </c>
      <c r="E10" s="113">
        <v>115.45</v>
      </c>
      <c r="F10" s="113">
        <v>115.45</v>
      </c>
      <c r="G10" s="113">
        <v>115.45</v>
      </c>
      <c r="H10" s="113">
        <v>115.45</v>
      </c>
    </row>
    <row r="11" spans="1:10" ht="15.75">
      <c r="A11" s="104"/>
      <c r="B11" s="105" t="s">
        <v>229</v>
      </c>
      <c r="C11" s="115"/>
      <c r="D11" s="114">
        <f>SUM(D7:D10)</f>
        <v>34373.8</v>
      </c>
      <c r="E11" s="114">
        <f>SUM(E7:E10)</f>
        <v>6692.95</v>
      </c>
      <c r="F11" s="114">
        <f>SUM(F7:F10)</f>
        <v>10842.650000000001</v>
      </c>
      <c r="G11" s="114">
        <f>SUM(G7:G10)</f>
        <v>9274.650000000001</v>
      </c>
      <c r="H11" s="114">
        <f>SUM(H7:H10)</f>
        <v>7563.55</v>
      </c>
      <c r="J11" s="106">
        <f>SUM(E11:H11)</f>
        <v>34373.8</v>
      </c>
    </row>
    <row r="33" ht="12.75">
      <c r="C33" t="s">
        <v>122</v>
      </c>
    </row>
  </sheetData>
  <mergeCells count="5">
    <mergeCell ref="D5:H5"/>
    <mergeCell ref="B5:B6"/>
    <mergeCell ref="A5:A6"/>
    <mergeCell ref="C3:H3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2013-11-27T06:58:19Z</cp:lastPrinted>
  <dcterms:created xsi:type="dcterms:W3CDTF">2011-06-21T06:17:28Z</dcterms:created>
  <dcterms:modified xsi:type="dcterms:W3CDTF">2013-12-24T05:46:06Z</dcterms:modified>
  <cp:category/>
  <cp:version/>
  <cp:contentType/>
  <cp:contentStatus/>
</cp:coreProperties>
</file>